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K:\Megrendelések\Szabászat 2021\"/>
    </mc:Choice>
  </mc:AlternateContent>
  <xr:revisionPtr revIDLastSave="0" documentId="13_ncr:1_{EB7C37BB-9454-4A5F-AE5E-C9126A031DCA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zabászat" sheetId="2" r:id="rId1"/>
    <sheet name="nesting" sheetId="3" state="hidden" r:id="rId2"/>
  </sheets>
  <definedNames>
    <definedName name="_xlnm._FilterDatabase" localSheetId="1" hidden="1">nesting!$A$4:$AD$4</definedName>
    <definedName name="_xlnm.Print_Titles" localSheetId="0">szabászat!$18:$19</definedName>
  </definedNames>
  <calcPr calcId="191029"/>
</workbook>
</file>

<file path=xl/calcChain.xml><?xml version="1.0" encoding="utf-8"?>
<calcChain xmlns="http://schemas.openxmlformats.org/spreadsheetml/2006/main">
  <c r="V6" i="3" l="1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5" i="3"/>
  <c r="B6" i="3" l="1"/>
  <c r="F6" i="3"/>
  <c r="G6" i="3"/>
  <c r="I6" i="3"/>
  <c r="J6" i="3"/>
  <c r="K6" i="3"/>
  <c r="M6" i="3"/>
  <c r="N6" i="3"/>
  <c r="O6" i="3"/>
  <c r="P6" i="3"/>
  <c r="Q6" i="3"/>
  <c r="B7" i="3"/>
  <c r="F7" i="3"/>
  <c r="G7" i="3"/>
  <c r="I7" i="3"/>
  <c r="J7" i="3"/>
  <c r="M7" i="3"/>
  <c r="N7" i="3"/>
  <c r="O7" i="3"/>
  <c r="P7" i="3"/>
  <c r="Q7" i="3"/>
  <c r="B8" i="3"/>
  <c r="G8" i="3"/>
  <c r="I8" i="3"/>
  <c r="J8" i="3"/>
  <c r="M8" i="3"/>
  <c r="N8" i="3"/>
  <c r="O8" i="3"/>
  <c r="P8" i="3"/>
  <c r="Q8" i="3"/>
  <c r="B9" i="3"/>
  <c r="F9" i="3"/>
  <c r="G9" i="3"/>
  <c r="I9" i="3"/>
  <c r="J9" i="3"/>
  <c r="M9" i="3"/>
  <c r="N9" i="3"/>
  <c r="O9" i="3"/>
  <c r="P9" i="3"/>
  <c r="Q9" i="3"/>
  <c r="B10" i="3"/>
  <c r="F10" i="3"/>
  <c r="G10" i="3"/>
  <c r="I10" i="3"/>
  <c r="J10" i="3"/>
  <c r="M10" i="3"/>
  <c r="N10" i="3"/>
  <c r="O10" i="3"/>
  <c r="P10" i="3"/>
  <c r="Q10" i="3"/>
  <c r="T10" i="3"/>
  <c r="B11" i="3"/>
  <c r="F11" i="3"/>
  <c r="G11" i="3"/>
  <c r="I11" i="3"/>
  <c r="J11" i="3"/>
  <c r="M11" i="3"/>
  <c r="N11" i="3"/>
  <c r="O11" i="3"/>
  <c r="P11" i="3"/>
  <c r="Q11" i="3"/>
  <c r="B12" i="3"/>
  <c r="G12" i="3"/>
  <c r="I12" i="3"/>
  <c r="J12" i="3"/>
  <c r="M12" i="3"/>
  <c r="N12" i="3"/>
  <c r="O12" i="3"/>
  <c r="P12" i="3"/>
  <c r="Q12" i="3"/>
  <c r="B13" i="3"/>
  <c r="F13" i="3"/>
  <c r="G13" i="3"/>
  <c r="I13" i="3"/>
  <c r="J13" i="3"/>
  <c r="M13" i="3"/>
  <c r="N13" i="3"/>
  <c r="O13" i="3"/>
  <c r="P13" i="3"/>
  <c r="Q13" i="3"/>
  <c r="B14" i="3"/>
  <c r="F14" i="3"/>
  <c r="G14" i="3"/>
  <c r="I14" i="3"/>
  <c r="J14" i="3"/>
  <c r="K14" i="3"/>
  <c r="M14" i="3"/>
  <c r="N14" i="3"/>
  <c r="O14" i="3"/>
  <c r="P14" i="3"/>
  <c r="Q14" i="3"/>
  <c r="B15" i="3"/>
  <c r="F15" i="3"/>
  <c r="G15" i="3"/>
  <c r="I15" i="3"/>
  <c r="J15" i="3"/>
  <c r="M15" i="3"/>
  <c r="N15" i="3"/>
  <c r="O15" i="3"/>
  <c r="P15" i="3"/>
  <c r="Q15" i="3"/>
  <c r="B16" i="3"/>
  <c r="G16" i="3"/>
  <c r="I16" i="3"/>
  <c r="J16" i="3"/>
  <c r="M16" i="3"/>
  <c r="N16" i="3"/>
  <c r="O16" i="3"/>
  <c r="P16" i="3"/>
  <c r="Q16" i="3"/>
  <c r="B17" i="3"/>
  <c r="F17" i="3"/>
  <c r="G17" i="3"/>
  <c r="I17" i="3"/>
  <c r="J17" i="3"/>
  <c r="M17" i="3"/>
  <c r="N17" i="3"/>
  <c r="O17" i="3"/>
  <c r="P17" i="3"/>
  <c r="Q17" i="3"/>
  <c r="B18" i="3"/>
  <c r="F18" i="3"/>
  <c r="G18" i="3"/>
  <c r="I18" i="3"/>
  <c r="J18" i="3"/>
  <c r="K18" i="3"/>
  <c r="M18" i="3"/>
  <c r="N18" i="3"/>
  <c r="O18" i="3"/>
  <c r="P18" i="3"/>
  <c r="Q18" i="3"/>
  <c r="T18" i="3"/>
  <c r="B19" i="3"/>
  <c r="F19" i="3"/>
  <c r="G19" i="3"/>
  <c r="I19" i="3"/>
  <c r="J19" i="3"/>
  <c r="M19" i="3"/>
  <c r="N19" i="3"/>
  <c r="O19" i="3"/>
  <c r="P19" i="3"/>
  <c r="Q19" i="3"/>
  <c r="B20" i="3"/>
  <c r="G20" i="3"/>
  <c r="I20" i="3"/>
  <c r="J20" i="3"/>
  <c r="M20" i="3"/>
  <c r="N20" i="3"/>
  <c r="O20" i="3"/>
  <c r="P20" i="3"/>
  <c r="Q20" i="3"/>
  <c r="B21" i="3"/>
  <c r="F21" i="3"/>
  <c r="G21" i="3"/>
  <c r="I21" i="3"/>
  <c r="J21" i="3"/>
  <c r="M21" i="3"/>
  <c r="N21" i="3"/>
  <c r="O21" i="3"/>
  <c r="P21" i="3"/>
  <c r="Q21" i="3"/>
  <c r="B22" i="3"/>
  <c r="F22" i="3"/>
  <c r="G22" i="3"/>
  <c r="I22" i="3"/>
  <c r="J22" i="3"/>
  <c r="K22" i="3"/>
  <c r="M22" i="3"/>
  <c r="N22" i="3"/>
  <c r="O22" i="3"/>
  <c r="P22" i="3"/>
  <c r="Q22" i="3"/>
  <c r="B23" i="3"/>
  <c r="F23" i="3"/>
  <c r="G23" i="3"/>
  <c r="I23" i="3"/>
  <c r="J23" i="3"/>
  <c r="M23" i="3"/>
  <c r="N23" i="3"/>
  <c r="O23" i="3"/>
  <c r="P23" i="3"/>
  <c r="Q23" i="3"/>
  <c r="U23" i="3"/>
  <c r="B24" i="3"/>
  <c r="G24" i="3"/>
  <c r="I24" i="3"/>
  <c r="J24" i="3"/>
  <c r="M24" i="3"/>
  <c r="N24" i="3"/>
  <c r="O24" i="3"/>
  <c r="P24" i="3"/>
  <c r="Q24" i="3"/>
  <c r="B25" i="3"/>
  <c r="F25" i="3"/>
  <c r="G25" i="3"/>
  <c r="I25" i="3"/>
  <c r="J25" i="3"/>
  <c r="M25" i="3"/>
  <c r="N25" i="3"/>
  <c r="O25" i="3"/>
  <c r="P25" i="3"/>
  <c r="Q25" i="3"/>
  <c r="B26" i="3"/>
  <c r="F26" i="3"/>
  <c r="G26" i="3"/>
  <c r="I26" i="3"/>
  <c r="J26" i="3"/>
  <c r="M26" i="3"/>
  <c r="N26" i="3"/>
  <c r="O26" i="3"/>
  <c r="P26" i="3"/>
  <c r="Q26" i="3"/>
  <c r="B27" i="3"/>
  <c r="F27" i="3"/>
  <c r="G27" i="3"/>
  <c r="I27" i="3"/>
  <c r="J27" i="3"/>
  <c r="M27" i="3"/>
  <c r="N27" i="3"/>
  <c r="O27" i="3"/>
  <c r="P27" i="3"/>
  <c r="Q27" i="3"/>
  <c r="B28" i="3"/>
  <c r="G28" i="3"/>
  <c r="I28" i="3"/>
  <c r="J28" i="3"/>
  <c r="M28" i="3"/>
  <c r="N28" i="3"/>
  <c r="O28" i="3"/>
  <c r="P28" i="3"/>
  <c r="Q28" i="3"/>
  <c r="B29" i="3"/>
  <c r="F29" i="3"/>
  <c r="G29" i="3"/>
  <c r="I29" i="3"/>
  <c r="J29" i="3"/>
  <c r="M29" i="3"/>
  <c r="N29" i="3"/>
  <c r="O29" i="3"/>
  <c r="P29" i="3"/>
  <c r="Q29" i="3"/>
  <c r="B30" i="3"/>
  <c r="F30" i="3"/>
  <c r="G30" i="3"/>
  <c r="I30" i="3"/>
  <c r="J30" i="3"/>
  <c r="K30" i="3"/>
  <c r="M30" i="3"/>
  <c r="N30" i="3"/>
  <c r="O30" i="3"/>
  <c r="P30" i="3"/>
  <c r="Q30" i="3"/>
  <c r="T30" i="3"/>
  <c r="B31" i="3"/>
  <c r="F31" i="3"/>
  <c r="G31" i="3"/>
  <c r="I31" i="3"/>
  <c r="J31" i="3"/>
  <c r="L31" i="3"/>
  <c r="M31" i="3"/>
  <c r="N31" i="3"/>
  <c r="O31" i="3"/>
  <c r="P31" i="3"/>
  <c r="Q31" i="3"/>
  <c r="U31" i="3"/>
  <c r="B32" i="3"/>
  <c r="G32" i="3"/>
  <c r="I32" i="3"/>
  <c r="J32" i="3"/>
  <c r="M32" i="3"/>
  <c r="N32" i="3"/>
  <c r="O32" i="3"/>
  <c r="P32" i="3"/>
  <c r="Q32" i="3"/>
  <c r="U32" i="3"/>
  <c r="B33" i="3"/>
  <c r="F33" i="3"/>
  <c r="G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B34" i="3"/>
  <c r="F34" i="3"/>
  <c r="G34" i="3"/>
  <c r="I34" i="3"/>
  <c r="J34" i="3"/>
  <c r="K34" i="3"/>
  <c r="L34" i="3"/>
  <c r="M34" i="3"/>
  <c r="N34" i="3"/>
  <c r="O34" i="3"/>
  <c r="P34" i="3"/>
  <c r="Q34" i="3"/>
  <c r="S34" i="3"/>
  <c r="T34" i="3"/>
  <c r="U34" i="3"/>
  <c r="B35" i="3"/>
  <c r="F35" i="3"/>
  <c r="G35" i="3"/>
  <c r="I35" i="3"/>
  <c r="J35" i="3"/>
  <c r="L35" i="3"/>
  <c r="M35" i="3"/>
  <c r="N35" i="3"/>
  <c r="O35" i="3"/>
  <c r="P35" i="3"/>
  <c r="Q35" i="3"/>
  <c r="T35" i="3"/>
  <c r="U35" i="3"/>
  <c r="B36" i="3"/>
  <c r="G36" i="3"/>
  <c r="I36" i="3"/>
  <c r="J36" i="3"/>
  <c r="M36" i="3"/>
  <c r="N36" i="3"/>
  <c r="O36" i="3"/>
  <c r="P36" i="3"/>
  <c r="Q36" i="3"/>
  <c r="U36" i="3"/>
  <c r="B37" i="3"/>
  <c r="F37" i="3"/>
  <c r="G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B38" i="3"/>
  <c r="F38" i="3"/>
  <c r="G38" i="3"/>
  <c r="I38" i="3"/>
  <c r="J38" i="3"/>
  <c r="K38" i="3"/>
  <c r="L38" i="3"/>
  <c r="M38" i="3"/>
  <c r="N38" i="3"/>
  <c r="O38" i="3"/>
  <c r="P38" i="3"/>
  <c r="Q38" i="3"/>
  <c r="S38" i="3"/>
  <c r="T38" i="3"/>
  <c r="U38" i="3"/>
  <c r="B39" i="3"/>
  <c r="F39" i="3"/>
  <c r="G39" i="3"/>
  <c r="I39" i="3"/>
  <c r="J39" i="3"/>
  <c r="L39" i="3"/>
  <c r="M39" i="3"/>
  <c r="N39" i="3"/>
  <c r="O39" i="3"/>
  <c r="P39" i="3"/>
  <c r="Q39" i="3"/>
  <c r="T39" i="3"/>
  <c r="U39" i="3"/>
  <c r="B40" i="3"/>
  <c r="G40" i="3"/>
  <c r="I40" i="3"/>
  <c r="J40" i="3"/>
  <c r="M40" i="3"/>
  <c r="N40" i="3"/>
  <c r="O40" i="3"/>
  <c r="P40" i="3"/>
  <c r="Q40" i="3"/>
  <c r="U40" i="3"/>
  <c r="B41" i="3"/>
  <c r="F41" i="3"/>
  <c r="G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B42" i="3"/>
  <c r="F42" i="3"/>
  <c r="G42" i="3"/>
  <c r="I42" i="3"/>
  <c r="J42" i="3"/>
  <c r="K42" i="3"/>
  <c r="L42" i="3"/>
  <c r="M42" i="3"/>
  <c r="N42" i="3"/>
  <c r="O42" i="3"/>
  <c r="P42" i="3"/>
  <c r="Q42" i="3"/>
  <c r="S42" i="3"/>
  <c r="T42" i="3"/>
  <c r="U42" i="3"/>
  <c r="B43" i="3"/>
  <c r="F43" i="3"/>
  <c r="G43" i="3"/>
  <c r="I43" i="3"/>
  <c r="J43" i="3"/>
  <c r="L43" i="3"/>
  <c r="M43" i="3"/>
  <c r="N43" i="3"/>
  <c r="O43" i="3"/>
  <c r="P43" i="3"/>
  <c r="Q43" i="3"/>
  <c r="T43" i="3"/>
  <c r="U43" i="3"/>
  <c r="B44" i="3"/>
  <c r="G44" i="3"/>
  <c r="I44" i="3"/>
  <c r="J44" i="3"/>
  <c r="M44" i="3"/>
  <c r="N44" i="3"/>
  <c r="O44" i="3"/>
  <c r="P44" i="3"/>
  <c r="Q44" i="3"/>
  <c r="U44" i="3"/>
  <c r="B45" i="3"/>
  <c r="F45" i="3"/>
  <c r="G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B46" i="3"/>
  <c r="F46" i="3"/>
  <c r="G46" i="3"/>
  <c r="I46" i="3"/>
  <c r="J46" i="3"/>
  <c r="K46" i="3"/>
  <c r="L46" i="3"/>
  <c r="M46" i="3"/>
  <c r="N46" i="3"/>
  <c r="O46" i="3"/>
  <c r="P46" i="3"/>
  <c r="Q46" i="3"/>
  <c r="S46" i="3"/>
  <c r="T46" i="3"/>
  <c r="U46" i="3"/>
  <c r="B47" i="3"/>
  <c r="F47" i="3"/>
  <c r="G47" i="3"/>
  <c r="I47" i="3"/>
  <c r="J47" i="3"/>
  <c r="L47" i="3"/>
  <c r="M47" i="3"/>
  <c r="N47" i="3"/>
  <c r="O47" i="3"/>
  <c r="P47" i="3"/>
  <c r="Q47" i="3"/>
  <c r="T47" i="3"/>
  <c r="U47" i="3"/>
  <c r="B48" i="3"/>
  <c r="G48" i="3"/>
  <c r="I48" i="3"/>
  <c r="J48" i="3"/>
  <c r="M48" i="3"/>
  <c r="N48" i="3"/>
  <c r="O48" i="3"/>
  <c r="P48" i="3"/>
  <c r="Q48" i="3"/>
  <c r="U48" i="3"/>
  <c r="B49" i="3"/>
  <c r="F49" i="3"/>
  <c r="G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B50" i="3"/>
  <c r="F50" i="3"/>
  <c r="G50" i="3"/>
  <c r="I50" i="3"/>
  <c r="J50" i="3"/>
  <c r="K50" i="3"/>
  <c r="L50" i="3"/>
  <c r="M50" i="3"/>
  <c r="N50" i="3"/>
  <c r="O50" i="3"/>
  <c r="P50" i="3"/>
  <c r="Q50" i="3"/>
  <c r="S50" i="3"/>
  <c r="T50" i="3"/>
  <c r="U50" i="3"/>
  <c r="B51" i="3"/>
  <c r="F51" i="3"/>
  <c r="G51" i="3"/>
  <c r="I51" i="3"/>
  <c r="J51" i="3"/>
  <c r="L51" i="3"/>
  <c r="M51" i="3"/>
  <c r="N51" i="3"/>
  <c r="O51" i="3"/>
  <c r="P51" i="3"/>
  <c r="Q51" i="3"/>
  <c r="T51" i="3"/>
  <c r="U51" i="3"/>
  <c r="B52" i="3"/>
  <c r="G52" i="3"/>
  <c r="I52" i="3"/>
  <c r="J52" i="3"/>
  <c r="M52" i="3"/>
  <c r="N52" i="3"/>
  <c r="O52" i="3"/>
  <c r="P52" i="3"/>
  <c r="Q52" i="3"/>
  <c r="U52" i="3"/>
  <c r="B53" i="3"/>
  <c r="F53" i="3"/>
  <c r="G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B54" i="3"/>
  <c r="F54" i="3"/>
  <c r="G54" i="3"/>
  <c r="I54" i="3"/>
  <c r="J54" i="3"/>
  <c r="K54" i="3"/>
  <c r="L54" i="3"/>
  <c r="M54" i="3"/>
  <c r="N54" i="3"/>
  <c r="O54" i="3"/>
  <c r="P54" i="3"/>
  <c r="Q54" i="3"/>
  <c r="S54" i="3"/>
  <c r="T54" i="3"/>
  <c r="U54" i="3"/>
  <c r="B55" i="3"/>
  <c r="G55" i="3"/>
  <c r="I55" i="3"/>
  <c r="J55" i="3"/>
  <c r="L55" i="3"/>
  <c r="M55" i="3"/>
  <c r="N55" i="3"/>
  <c r="O55" i="3"/>
  <c r="P55" i="3"/>
  <c r="Q55" i="3"/>
  <c r="T55" i="3"/>
  <c r="U55" i="3"/>
  <c r="B56" i="3"/>
  <c r="F56" i="3"/>
  <c r="G56" i="3"/>
  <c r="I56" i="3"/>
  <c r="J56" i="3"/>
  <c r="M56" i="3"/>
  <c r="N56" i="3"/>
  <c r="O56" i="3"/>
  <c r="P56" i="3"/>
  <c r="Q56" i="3"/>
  <c r="U56" i="3"/>
  <c r="B57" i="3"/>
  <c r="F57" i="3"/>
  <c r="G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B58" i="3"/>
  <c r="F58" i="3"/>
  <c r="G58" i="3"/>
  <c r="I58" i="3"/>
  <c r="J58" i="3"/>
  <c r="K58" i="3"/>
  <c r="L58" i="3"/>
  <c r="M58" i="3"/>
  <c r="N58" i="3"/>
  <c r="O58" i="3"/>
  <c r="P58" i="3"/>
  <c r="Q58" i="3"/>
  <c r="S58" i="3"/>
  <c r="T58" i="3"/>
  <c r="U58" i="3"/>
  <c r="B59" i="3"/>
  <c r="L59" i="3"/>
  <c r="F59" i="3"/>
  <c r="G59" i="3"/>
  <c r="I59" i="3"/>
  <c r="J59" i="3"/>
  <c r="M59" i="3"/>
  <c r="N59" i="3"/>
  <c r="O59" i="3"/>
  <c r="P59" i="3"/>
  <c r="Q59" i="3"/>
  <c r="R59" i="3"/>
  <c r="T59" i="3"/>
  <c r="B60" i="3"/>
  <c r="F60" i="3"/>
  <c r="G60" i="3"/>
  <c r="I60" i="3"/>
  <c r="J60" i="3"/>
  <c r="K60" i="3"/>
  <c r="M60" i="3"/>
  <c r="N60" i="3"/>
  <c r="O60" i="3"/>
  <c r="P60" i="3"/>
  <c r="Q60" i="3"/>
  <c r="R60" i="3"/>
  <c r="U60" i="3"/>
  <c r="B61" i="3"/>
  <c r="F61" i="3"/>
  <c r="G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B62" i="3"/>
  <c r="F62" i="3"/>
  <c r="G62" i="3"/>
  <c r="I62" i="3"/>
  <c r="J62" i="3"/>
  <c r="L62" i="3"/>
  <c r="M62" i="3"/>
  <c r="N62" i="3"/>
  <c r="O62" i="3"/>
  <c r="P62" i="3"/>
  <c r="Q62" i="3"/>
  <c r="R62" i="3"/>
  <c r="T62" i="3"/>
  <c r="B63" i="3"/>
  <c r="G63" i="3"/>
  <c r="I63" i="3"/>
  <c r="J63" i="3"/>
  <c r="M63" i="3"/>
  <c r="N63" i="3"/>
  <c r="O63" i="3"/>
  <c r="P63" i="3"/>
  <c r="Q63" i="3"/>
  <c r="U63" i="3"/>
  <c r="B64" i="3"/>
  <c r="F64" i="3"/>
  <c r="G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B65" i="3"/>
  <c r="L65" i="3"/>
  <c r="G65" i="3"/>
  <c r="I65" i="3"/>
  <c r="J65" i="3"/>
  <c r="K65" i="3"/>
  <c r="M65" i="3"/>
  <c r="N65" i="3"/>
  <c r="O65" i="3"/>
  <c r="P65" i="3"/>
  <c r="Q65" i="3"/>
  <c r="S65" i="3"/>
  <c r="U65" i="3"/>
  <c r="B66" i="3"/>
  <c r="K66" i="3"/>
  <c r="F66" i="3"/>
  <c r="G66" i="3"/>
  <c r="I66" i="3"/>
  <c r="J66" i="3"/>
  <c r="L66" i="3"/>
  <c r="M66" i="3"/>
  <c r="N66" i="3"/>
  <c r="O66" i="3"/>
  <c r="P66" i="3"/>
  <c r="Q66" i="3"/>
  <c r="R66" i="3"/>
  <c r="T66" i="3"/>
  <c r="U66" i="3"/>
  <c r="B67" i="3"/>
  <c r="G67" i="3"/>
  <c r="I67" i="3"/>
  <c r="J67" i="3"/>
  <c r="M67" i="3"/>
  <c r="N67" i="3"/>
  <c r="O67" i="3"/>
  <c r="P67" i="3"/>
  <c r="Q67" i="3"/>
  <c r="U67" i="3"/>
  <c r="B68" i="3"/>
  <c r="F68" i="3"/>
  <c r="G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B69" i="3"/>
  <c r="L69" i="3"/>
  <c r="G69" i="3"/>
  <c r="I69" i="3"/>
  <c r="J69" i="3"/>
  <c r="K69" i="3"/>
  <c r="M69" i="3"/>
  <c r="N69" i="3"/>
  <c r="O69" i="3"/>
  <c r="P69" i="3"/>
  <c r="Q69" i="3"/>
  <c r="S69" i="3"/>
  <c r="U69" i="3"/>
  <c r="B70" i="3"/>
  <c r="K70" i="3"/>
  <c r="F70" i="3"/>
  <c r="G70" i="3"/>
  <c r="I70" i="3"/>
  <c r="J70" i="3"/>
  <c r="L70" i="3"/>
  <c r="M70" i="3"/>
  <c r="N70" i="3"/>
  <c r="O70" i="3"/>
  <c r="P70" i="3"/>
  <c r="Q70" i="3"/>
  <c r="R70" i="3"/>
  <c r="T70" i="3"/>
  <c r="U70" i="3"/>
  <c r="B71" i="3"/>
  <c r="G71" i="3"/>
  <c r="I71" i="3"/>
  <c r="J71" i="3"/>
  <c r="M71" i="3"/>
  <c r="N71" i="3"/>
  <c r="O71" i="3"/>
  <c r="P71" i="3"/>
  <c r="Q71" i="3"/>
  <c r="U71" i="3"/>
  <c r="B72" i="3"/>
  <c r="F72" i="3"/>
  <c r="G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B73" i="3"/>
  <c r="L73" i="3"/>
  <c r="G73" i="3"/>
  <c r="I73" i="3"/>
  <c r="J73" i="3"/>
  <c r="K73" i="3"/>
  <c r="M73" i="3"/>
  <c r="N73" i="3"/>
  <c r="O73" i="3"/>
  <c r="P73" i="3"/>
  <c r="Q73" i="3"/>
  <c r="S73" i="3"/>
  <c r="U73" i="3"/>
  <c r="B74" i="3"/>
  <c r="K74" i="3"/>
  <c r="F74" i="3"/>
  <c r="G74" i="3"/>
  <c r="I74" i="3"/>
  <c r="J74" i="3"/>
  <c r="L74" i="3"/>
  <c r="M74" i="3"/>
  <c r="N74" i="3"/>
  <c r="O74" i="3"/>
  <c r="P74" i="3"/>
  <c r="Q74" i="3"/>
  <c r="R74" i="3"/>
  <c r="T74" i="3"/>
  <c r="U74" i="3"/>
  <c r="B75" i="3"/>
  <c r="G75" i="3"/>
  <c r="I75" i="3"/>
  <c r="J75" i="3"/>
  <c r="M75" i="3"/>
  <c r="N75" i="3"/>
  <c r="O75" i="3"/>
  <c r="P75" i="3"/>
  <c r="Q75" i="3"/>
  <c r="U75" i="3"/>
  <c r="B76" i="3"/>
  <c r="F76" i="3"/>
  <c r="G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B77" i="3"/>
  <c r="L77" i="3"/>
  <c r="G77" i="3"/>
  <c r="I77" i="3"/>
  <c r="J77" i="3"/>
  <c r="K77" i="3"/>
  <c r="M77" i="3"/>
  <c r="N77" i="3"/>
  <c r="O77" i="3"/>
  <c r="P77" i="3"/>
  <c r="Q77" i="3"/>
  <c r="S77" i="3"/>
  <c r="U77" i="3"/>
  <c r="B78" i="3"/>
  <c r="K78" i="3"/>
  <c r="F78" i="3"/>
  <c r="G78" i="3"/>
  <c r="I78" i="3"/>
  <c r="J78" i="3"/>
  <c r="L78" i="3"/>
  <c r="M78" i="3"/>
  <c r="N78" i="3"/>
  <c r="O78" i="3"/>
  <c r="P78" i="3"/>
  <c r="Q78" i="3"/>
  <c r="R78" i="3"/>
  <c r="T78" i="3"/>
  <c r="U78" i="3"/>
  <c r="B79" i="3"/>
  <c r="G79" i="3"/>
  <c r="I79" i="3"/>
  <c r="J79" i="3"/>
  <c r="M79" i="3"/>
  <c r="N79" i="3"/>
  <c r="O79" i="3"/>
  <c r="P79" i="3"/>
  <c r="Q79" i="3"/>
  <c r="U79" i="3"/>
  <c r="B80" i="3"/>
  <c r="F80" i="3"/>
  <c r="G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B81" i="3"/>
  <c r="L81" i="3"/>
  <c r="G81" i="3"/>
  <c r="I81" i="3"/>
  <c r="J81" i="3"/>
  <c r="K81" i="3"/>
  <c r="M81" i="3"/>
  <c r="N81" i="3"/>
  <c r="O81" i="3"/>
  <c r="P81" i="3"/>
  <c r="Q81" i="3"/>
  <c r="S81" i="3"/>
  <c r="U81" i="3"/>
  <c r="B82" i="3"/>
  <c r="K82" i="3"/>
  <c r="F82" i="3"/>
  <c r="G82" i="3"/>
  <c r="I82" i="3"/>
  <c r="J82" i="3"/>
  <c r="L82" i="3"/>
  <c r="M82" i="3"/>
  <c r="N82" i="3"/>
  <c r="O82" i="3"/>
  <c r="P82" i="3"/>
  <c r="Q82" i="3"/>
  <c r="R82" i="3"/>
  <c r="T82" i="3"/>
  <c r="U82" i="3"/>
  <c r="B83" i="3"/>
  <c r="G83" i="3"/>
  <c r="I83" i="3"/>
  <c r="J83" i="3"/>
  <c r="M83" i="3"/>
  <c r="N83" i="3"/>
  <c r="O83" i="3"/>
  <c r="P83" i="3"/>
  <c r="Q83" i="3"/>
  <c r="U83" i="3"/>
  <c r="B84" i="3"/>
  <c r="F84" i="3"/>
  <c r="G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B85" i="3"/>
  <c r="L85" i="3"/>
  <c r="G85" i="3"/>
  <c r="I85" i="3"/>
  <c r="J85" i="3"/>
  <c r="K85" i="3"/>
  <c r="M85" i="3"/>
  <c r="N85" i="3"/>
  <c r="O85" i="3"/>
  <c r="P85" i="3"/>
  <c r="Q85" i="3"/>
  <c r="S85" i="3"/>
  <c r="U85" i="3"/>
  <c r="B86" i="3"/>
  <c r="K86" i="3"/>
  <c r="F86" i="3"/>
  <c r="G86" i="3"/>
  <c r="I86" i="3"/>
  <c r="J86" i="3"/>
  <c r="L86" i="3"/>
  <c r="M86" i="3"/>
  <c r="N86" i="3"/>
  <c r="O86" i="3"/>
  <c r="P86" i="3"/>
  <c r="Q86" i="3"/>
  <c r="R86" i="3"/>
  <c r="T86" i="3"/>
  <c r="U86" i="3"/>
  <c r="B87" i="3"/>
  <c r="G87" i="3"/>
  <c r="I87" i="3"/>
  <c r="J87" i="3"/>
  <c r="M87" i="3"/>
  <c r="N87" i="3"/>
  <c r="O87" i="3"/>
  <c r="P87" i="3"/>
  <c r="Q87" i="3"/>
  <c r="U87" i="3"/>
  <c r="B88" i="3"/>
  <c r="F88" i="3"/>
  <c r="G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B89" i="3"/>
  <c r="L89" i="3"/>
  <c r="G89" i="3"/>
  <c r="I89" i="3"/>
  <c r="J89" i="3"/>
  <c r="K89" i="3"/>
  <c r="M89" i="3"/>
  <c r="N89" i="3"/>
  <c r="O89" i="3"/>
  <c r="P89" i="3"/>
  <c r="Q89" i="3"/>
  <c r="S89" i="3"/>
  <c r="U89" i="3"/>
  <c r="B90" i="3"/>
  <c r="K90" i="3"/>
  <c r="F90" i="3"/>
  <c r="G90" i="3"/>
  <c r="I90" i="3"/>
  <c r="J90" i="3"/>
  <c r="L90" i="3"/>
  <c r="M90" i="3"/>
  <c r="N90" i="3"/>
  <c r="O90" i="3"/>
  <c r="P90" i="3"/>
  <c r="Q90" i="3"/>
  <c r="R90" i="3"/>
  <c r="T90" i="3"/>
  <c r="U90" i="3"/>
  <c r="B91" i="3"/>
  <c r="G91" i="3"/>
  <c r="I91" i="3"/>
  <c r="J91" i="3"/>
  <c r="M91" i="3"/>
  <c r="N91" i="3"/>
  <c r="O91" i="3"/>
  <c r="P91" i="3"/>
  <c r="Q91" i="3"/>
  <c r="U91" i="3"/>
  <c r="B92" i="3"/>
  <c r="F92" i="3"/>
  <c r="G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B93" i="3"/>
  <c r="L93" i="3"/>
  <c r="G93" i="3"/>
  <c r="I93" i="3"/>
  <c r="J93" i="3"/>
  <c r="K93" i="3"/>
  <c r="M93" i="3"/>
  <c r="N93" i="3"/>
  <c r="O93" i="3"/>
  <c r="P93" i="3"/>
  <c r="Q93" i="3"/>
  <c r="S93" i="3"/>
  <c r="U93" i="3"/>
  <c r="B94" i="3"/>
  <c r="K94" i="3"/>
  <c r="F94" i="3"/>
  <c r="G94" i="3"/>
  <c r="I94" i="3"/>
  <c r="J94" i="3"/>
  <c r="L94" i="3"/>
  <c r="M94" i="3"/>
  <c r="N94" i="3"/>
  <c r="O94" i="3"/>
  <c r="P94" i="3"/>
  <c r="Q94" i="3"/>
  <c r="R94" i="3"/>
  <c r="T94" i="3"/>
  <c r="U94" i="3"/>
  <c r="B95" i="3"/>
  <c r="G95" i="3"/>
  <c r="I95" i="3"/>
  <c r="J95" i="3"/>
  <c r="M95" i="3"/>
  <c r="N95" i="3"/>
  <c r="O95" i="3"/>
  <c r="P95" i="3"/>
  <c r="Q95" i="3"/>
  <c r="U95" i="3"/>
  <c r="B96" i="3"/>
  <c r="F96" i="3"/>
  <c r="G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B97" i="3"/>
  <c r="L97" i="3"/>
  <c r="G97" i="3"/>
  <c r="I97" i="3"/>
  <c r="J97" i="3"/>
  <c r="K97" i="3"/>
  <c r="M97" i="3"/>
  <c r="N97" i="3"/>
  <c r="O97" i="3"/>
  <c r="P97" i="3"/>
  <c r="Q97" i="3"/>
  <c r="S97" i="3"/>
  <c r="U97" i="3"/>
  <c r="B98" i="3"/>
  <c r="K98" i="3"/>
  <c r="F98" i="3"/>
  <c r="G98" i="3"/>
  <c r="I98" i="3"/>
  <c r="J98" i="3"/>
  <c r="L98" i="3"/>
  <c r="M98" i="3"/>
  <c r="N98" i="3"/>
  <c r="O98" i="3"/>
  <c r="P98" i="3"/>
  <c r="Q98" i="3"/>
  <c r="R98" i="3"/>
  <c r="T98" i="3"/>
  <c r="U98" i="3"/>
  <c r="B99" i="3"/>
  <c r="G99" i="3"/>
  <c r="I99" i="3"/>
  <c r="J99" i="3"/>
  <c r="M99" i="3"/>
  <c r="N99" i="3"/>
  <c r="O99" i="3"/>
  <c r="P99" i="3"/>
  <c r="Q99" i="3"/>
  <c r="U99" i="3"/>
  <c r="B100" i="3"/>
  <c r="F100" i="3"/>
  <c r="G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B101" i="3"/>
  <c r="L101" i="3"/>
  <c r="G101" i="3"/>
  <c r="I101" i="3"/>
  <c r="J101" i="3"/>
  <c r="K101" i="3"/>
  <c r="M101" i="3"/>
  <c r="N101" i="3"/>
  <c r="O101" i="3"/>
  <c r="P101" i="3"/>
  <c r="Q101" i="3"/>
  <c r="S101" i="3"/>
  <c r="U101" i="3"/>
  <c r="B102" i="3"/>
  <c r="K102" i="3"/>
  <c r="F102" i="3"/>
  <c r="G102" i="3"/>
  <c r="I102" i="3"/>
  <c r="J102" i="3"/>
  <c r="L102" i="3"/>
  <c r="M102" i="3"/>
  <c r="N102" i="3"/>
  <c r="O102" i="3"/>
  <c r="P102" i="3"/>
  <c r="Q102" i="3"/>
  <c r="R102" i="3"/>
  <c r="T102" i="3"/>
  <c r="U102" i="3"/>
  <c r="B103" i="3"/>
  <c r="G103" i="3"/>
  <c r="I103" i="3"/>
  <c r="J103" i="3"/>
  <c r="M103" i="3"/>
  <c r="N103" i="3"/>
  <c r="O103" i="3"/>
  <c r="P103" i="3"/>
  <c r="Q103" i="3"/>
  <c r="U103" i="3"/>
  <c r="B104" i="3"/>
  <c r="F104" i="3"/>
  <c r="G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B105" i="3"/>
  <c r="L105" i="3"/>
  <c r="G105" i="3"/>
  <c r="I105" i="3"/>
  <c r="J105" i="3"/>
  <c r="K105" i="3"/>
  <c r="M105" i="3"/>
  <c r="N105" i="3"/>
  <c r="O105" i="3"/>
  <c r="P105" i="3"/>
  <c r="Q105" i="3"/>
  <c r="S105" i="3"/>
  <c r="U105" i="3"/>
  <c r="B106" i="3"/>
  <c r="K106" i="3"/>
  <c r="F106" i="3"/>
  <c r="G106" i="3"/>
  <c r="I106" i="3"/>
  <c r="J106" i="3"/>
  <c r="L106" i="3"/>
  <c r="M106" i="3"/>
  <c r="N106" i="3"/>
  <c r="O106" i="3"/>
  <c r="P106" i="3"/>
  <c r="Q106" i="3"/>
  <c r="R106" i="3"/>
  <c r="T106" i="3"/>
  <c r="U106" i="3"/>
  <c r="B107" i="3"/>
  <c r="G107" i="3"/>
  <c r="I107" i="3"/>
  <c r="J107" i="3"/>
  <c r="M107" i="3"/>
  <c r="N107" i="3"/>
  <c r="O107" i="3"/>
  <c r="P107" i="3"/>
  <c r="Q107" i="3"/>
  <c r="U107" i="3"/>
  <c r="B108" i="3"/>
  <c r="F108" i="3"/>
  <c r="G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B109" i="3"/>
  <c r="L109" i="3"/>
  <c r="G109" i="3"/>
  <c r="I109" i="3"/>
  <c r="J109" i="3"/>
  <c r="K109" i="3"/>
  <c r="M109" i="3"/>
  <c r="N109" i="3"/>
  <c r="O109" i="3"/>
  <c r="P109" i="3"/>
  <c r="Q109" i="3"/>
  <c r="S109" i="3"/>
  <c r="U109" i="3"/>
  <c r="B110" i="3"/>
  <c r="K110" i="3"/>
  <c r="F110" i="3"/>
  <c r="G110" i="3"/>
  <c r="I110" i="3"/>
  <c r="J110" i="3"/>
  <c r="L110" i="3"/>
  <c r="M110" i="3"/>
  <c r="N110" i="3"/>
  <c r="O110" i="3"/>
  <c r="P110" i="3"/>
  <c r="Q110" i="3"/>
  <c r="R110" i="3"/>
  <c r="T110" i="3"/>
  <c r="U110" i="3"/>
  <c r="B111" i="3"/>
  <c r="G111" i="3"/>
  <c r="I111" i="3"/>
  <c r="J111" i="3"/>
  <c r="M111" i="3"/>
  <c r="N111" i="3"/>
  <c r="O111" i="3"/>
  <c r="P111" i="3"/>
  <c r="Q111" i="3"/>
  <c r="U111" i="3"/>
  <c r="B112" i="3"/>
  <c r="F112" i="3"/>
  <c r="G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B113" i="3"/>
  <c r="L113" i="3"/>
  <c r="G113" i="3"/>
  <c r="I113" i="3"/>
  <c r="J113" i="3"/>
  <c r="K113" i="3"/>
  <c r="M113" i="3"/>
  <c r="N113" i="3"/>
  <c r="O113" i="3"/>
  <c r="P113" i="3"/>
  <c r="Q113" i="3"/>
  <c r="S113" i="3"/>
  <c r="U113" i="3"/>
  <c r="B114" i="3"/>
  <c r="K114" i="3"/>
  <c r="F114" i="3"/>
  <c r="G114" i="3"/>
  <c r="I114" i="3"/>
  <c r="J114" i="3"/>
  <c r="L114" i="3"/>
  <c r="M114" i="3"/>
  <c r="N114" i="3"/>
  <c r="O114" i="3"/>
  <c r="P114" i="3"/>
  <c r="Q114" i="3"/>
  <c r="R114" i="3"/>
  <c r="T114" i="3"/>
  <c r="U114" i="3"/>
  <c r="B115" i="3"/>
  <c r="G115" i="3"/>
  <c r="I115" i="3"/>
  <c r="J115" i="3"/>
  <c r="M115" i="3"/>
  <c r="N115" i="3"/>
  <c r="O115" i="3"/>
  <c r="P115" i="3"/>
  <c r="Q115" i="3"/>
  <c r="U115" i="3"/>
  <c r="B116" i="3"/>
  <c r="F116" i="3"/>
  <c r="G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B117" i="3"/>
  <c r="L117" i="3"/>
  <c r="G117" i="3"/>
  <c r="I117" i="3"/>
  <c r="J117" i="3"/>
  <c r="K117" i="3"/>
  <c r="M117" i="3"/>
  <c r="N117" i="3"/>
  <c r="O117" i="3"/>
  <c r="P117" i="3"/>
  <c r="Q117" i="3"/>
  <c r="S117" i="3"/>
  <c r="U117" i="3"/>
  <c r="B118" i="3"/>
  <c r="K118" i="3"/>
  <c r="F118" i="3"/>
  <c r="G118" i="3"/>
  <c r="I118" i="3"/>
  <c r="J118" i="3"/>
  <c r="L118" i="3"/>
  <c r="M118" i="3"/>
  <c r="N118" i="3"/>
  <c r="O118" i="3"/>
  <c r="P118" i="3"/>
  <c r="Q118" i="3"/>
  <c r="R118" i="3"/>
  <c r="T118" i="3"/>
  <c r="U118" i="3"/>
  <c r="B119" i="3"/>
  <c r="G119" i="3"/>
  <c r="I119" i="3"/>
  <c r="J119" i="3"/>
  <c r="K119" i="3"/>
  <c r="M119" i="3"/>
  <c r="N119" i="3"/>
  <c r="O119" i="3"/>
  <c r="P119" i="3"/>
  <c r="Q119" i="3"/>
  <c r="S119" i="3"/>
  <c r="U119" i="3"/>
  <c r="B120" i="3"/>
  <c r="F120" i="3"/>
  <c r="G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B121" i="3"/>
  <c r="K121" i="3"/>
  <c r="G121" i="3"/>
  <c r="I121" i="3"/>
  <c r="J121" i="3"/>
  <c r="M121" i="3"/>
  <c r="N121" i="3"/>
  <c r="O121" i="3"/>
  <c r="P121" i="3"/>
  <c r="Q121" i="3"/>
  <c r="S121" i="3"/>
  <c r="U121" i="3"/>
  <c r="B122" i="3"/>
  <c r="K122" i="3"/>
  <c r="F122" i="3"/>
  <c r="G122" i="3"/>
  <c r="I122" i="3"/>
  <c r="J122" i="3"/>
  <c r="L122" i="3"/>
  <c r="M122" i="3"/>
  <c r="N122" i="3"/>
  <c r="O122" i="3"/>
  <c r="P122" i="3"/>
  <c r="Q122" i="3"/>
  <c r="R122" i="3"/>
  <c r="T122" i="3"/>
  <c r="U122" i="3"/>
  <c r="B123" i="3"/>
  <c r="K123" i="3"/>
  <c r="G123" i="3"/>
  <c r="I123" i="3"/>
  <c r="J123" i="3"/>
  <c r="M123" i="3"/>
  <c r="N123" i="3"/>
  <c r="O123" i="3"/>
  <c r="P123" i="3"/>
  <c r="Q123" i="3"/>
  <c r="S123" i="3"/>
  <c r="U123" i="3"/>
  <c r="B124" i="3"/>
  <c r="F124" i="3"/>
  <c r="G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B125" i="3"/>
  <c r="G125" i="3"/>
  <c r="I125" i="3"/>
  <c r="J125" i="3"/>
  <c r="K125" i="3"/>
  <c r="M125" i="3"/>
  <c r="N125" i="3"/>
  <c r="O125" i="3"/>
  <c r="P125" i="3"/>
  <c r="Q125" i="3"/>
  <c r="S125" i="3"/>
  <c r="U125" i="3"/>
  <c r="B126" i="3"/>
  <c r="K126" i="3"/>
  <c r="F126" i="3"/>
  <c r="G126" i="3"/>
  <c r="I126" i="3"/>
  <c r="J126" i="3"/>
  <c r="L126" i="3"/>
  <c r="M126" i="3"/>
  <c r="N126" i="3"/>
  <c r="O126" i="3"/>
  <c r="P126" i="3"/>
  <c r="Q126" i="3"/>
  <c r="R126" i="3"/>
  <c r="T126" i="3"/>
  <c r="U126" i="3"/>
  <c r="B127" i="3"/>
  <c r="G127" i="3"/>
  <c r="I127" i="3"/>
  <c r="J127" i="3"/>
  <c r="K127" i="3"/>
  <c r="M127" i="3"/>
  <c r="N127" i="3"/>
  <c r="O127" i="3"/>
  <c r="P127" i="3"/>
  <c r="Q127" i="3"/>
  <c r="S127" i="3"/>
  <c r="U127" i="3"/>
  <c r="B128" i="3"/>
  <c r="F128" i="3"/>
  <c r="G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B129" i="3"/>
  <c r="K129" i="3"/>
  <c r="G129" i="3"/>
  <c r="I129" i="3"/>
  <c r="J129" i="3"/>
  <c r="M129" i="3"/>
  <c r="N129" i="3"/>
  <c r="O129" i="3"/>
  <c r="P129" i="3"/>
  <c r="Q129" i="3"/>
  <c r="S129" i="3"/>
  <c r="U129" i="3"/>
  <c r="B130" i="3"/>
  <c r="K130" i="3"/>
  <c r="F130" i="3"/>
  <c r="G130" i="3"/>
  <c r="I130" i="3"/>
  <c r="J130" i="3"/>
  <c r="L130" i="3"/>
  <c r="M130" i="3"/>
  <c r="N130" i="3"/>
  <c r="O130" i="3"/>
  <c r="P130" i="3"/>
  <c r="Q130" i="3"/>
  <c r="R130" i="3"/>
  <c r="T130" i="3"/>
  <c r="U130" i="3"/>
  <c r="B131" i="3"/>
  <c r="K131" i="3"/>
  <c r="G131" i="3"/>
  <c r="I131" i="3"/>
  <c r="J131" i="3"/>
  <c r="M131" i="3"/>
  <c r="N131" i="3"/>
  <c r="O131" i="3"/>
  <c r="P131" i="3"/>
  <c r="Q131" i="3"/>
  <c r="S131" i="3"/>
  <c r="U131" i="3"/>
  <c r="B132" i="3"/>
  <c r="F132" i="3"/>
  <c r="G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B133" i="3"/>
  <c r="G133" i="3"/>
  <c r="I133" i="3"/>
  <c r="J133" i="3"/>
  <c r="K133" i="3"/>
  <c r="M133" i="3"/>
  <c r="N133" i="3"/>
  <c r="O133" i="3"/>
  <c r="P133" i="3"/>
  <c r="Q133" i="3"/>
  <c r="S133" i="3"/>
  <c r="U133" i="3"/>
  <c r="B134" i="3"/>
  <c r="K134" i="3"/>
  <c r="F134" i="3"/>
  <c r="G134" i="3"/>
  <c r="I134" i="3"/>
  <c r="J134" i="3"/>
  <c r="L134" i="3"/>
  <c r="M134" i="3"/>
  <c r="N134" i="3"/>
  <c r="O134" i="3"/>
  <c r="P134" i="3"/>
  <c r="Q134" i="3"/>
  <c r="R134" i="3"/>
  <c r="T134" i="3"/>
  <c r="U134" i="3"/>
  <c r="B135" i="3"/>
  <c r="G135" i="3"/>
  <c r="I135" i="3"/>
  <c r="J135" i="3"/>
  <c r="K135" i="3"/>
  <c r="M135" i="3"/>
  <c r="N135" i="3"/>
  <c r="O135" i="3"/>
  <c r="P135" i="3"/>
  <c r="Q135" i="3"/>
  <c r="S135" i="3"/>
  <c r="U135" i="3"/>
  <c r="B136" i="3"/>
  <c r="F136" i="3"/>
  <c r="G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B137" i="3"/>
  <c r="K137" i="3"/>
  <c r="G137" i="3"/>
  <c r="I137" i="3"/>
  <c r="J137" i="3"/>
  <c r="M137" i="3"/>
  <c r="N137" i="3"/>
  <c r="O137" i="3"/>
  <c r="P137" i="3"/>
  <c r="Q137" i="3"/>
  <c r="S137" i="3"/>
  <c r="U137" i="3"/>
  <c r="B138" i="3"/>
  <c r="K138" i="3"/>
  <c r="F138" i="3"/>
  <c r="G138" i="3"/>
  <c r="I138" i="3"/>
  <c r="J138" i="3"/>
  <c r="L138" i="3"/>
  <c r="M138" i="3"/>
  <c r="N138" i="3"/>
  <c r="O138" i="3"/>
  <c r="P138" i="3"/>
  <c r="Q138" i="3"/>
  <c r="R138" i="3"/>
  <c r="T138" i="3"/>
  <c r="U138" i="3"/>
  <c r="B139" i="3"/>
  <c r="K139" i="3"/>
  <c r="G139" i="3"/>
  <c r="I139" i="3"/>
  <c r="J139" i="3"/>
  <c r="M139" i="3"/>
  <c r="N139" i="3"/>
  <c r="O139" i="3"/>
  <c r="P139" i="3"/>
  <c r="Q139" i="3"/>
  <c r="S139" i="3"/>
  <c r="U139" i="3"/>
  <c r="B140" i="3"/>
  <c r="F140" i="3"/>
  <c r="G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B141" i="3"/>
  <c r="G141" i="3"/>
  <c r="I141" i="3"/>
  <c r="J141" i="3"/>
  <c r="K141" i="3"/>
  <c r="M141" i="3"/>
  <c r="N141" i="3"/>
  <c r="O141" i="3"/>
  <c r="P141" i="3"/>
  <c r="Q141" i="3"/>
  <c r="S141" i="3"/>
  <c r="U141" i="3"/>
  <c r="B142" i="3"/>
  <c r="K142" i="3"/>
  <c r="F142" i="3"/>
  <c r="G142" i="3"/>
  <c r="I142" i="3"/>
  <c r="J142" i="3"/>
  <c r="L142" i="3"/>
  <c r="M142" i="3"/>
  <c r="N142" i="3"/>
  <c r="O142" i="3"/>
  <c r="P142" i="3"/>
  <c r="Q142" i="3"/>
  <c r="R142" i="3"/>
  <c r="T142" i="3"/>
  <c r="U142" i="3"/>
  <c r="B143" i="3"/>
  <c r="G143" i="3"/>
  <c r="I143" i="3"/>
  <c r="J143" i="3"/>
  <c r="K143" i="3"/>
  <c r="M143" i="3"/>
  <c r="N143" i="3"/>
  <c r="O143" i="3"/>
  <c r="P143" i="3"/>
  <c r="Q143" i="3"/>
  <c r="S143" i="3"/>
  <c r="U143" i="3"/>
  <c r="B144" i="3"/>
  <c r="F144" i="3"/>
  <c r="G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B145" i="3"/>
  <c r="K145" i="3"/>
  <c r="G145" i="3"/>
  <c r="I145" i="3"/>
  <c r="J145" i="3"/>
  <c r="M145" i="3"/>
  <c r="N145" i="3"/>
  <c r="O145" i="3"/>
  <c r="P145" i="3"/>
  <c r="Q145" i="3"/>
  <c r="S145" i="3"/>
  <c r="T145" i="3"/>
  <c r="B146" i="3"/>
  <c r="F146" i="3"/>
  <c r="G146" i="3"/>
  <c r="I146" i="3"/>
  <c r="J146" i="3"/>
  <c r="M146" i="3"/>
  <c r="N146" i="3"/>
  <c r="O146" i="3"/>
  <c r="P146" i="3"/>
  <c r="Q146" i="3"/>
  <c r="R146" i="3"/>
  <c r="B147" i="3"/>
  <c r="F147" i="3"/>
  <c r="G147" i="3"/>
  <c r="I147" i="3"/>
  <c r="J147" i="3"/>
  <c r="K147" i="3"/>
  <c r="M147" i="3"/>
  <c r="N147" i="3"/>
  <c r="O147" i="3"/>
  <c r="P147" i="3"/>
  <c r="Q147" i="3"/>
  <c r="R147" i="3"/>
  <c r="U147" i="3"/>
  <c r="B148" i="3"/>
  <c r="F148" i="3"/>
  <c r="G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B149" i="3"/>
  <c r="K149" i="3"/>
  <c r="G149" i="3"/>
  <c r="I149" i="3"/>
  <c r="J149" i="3"/>
  <c r="L149" i="3"/>
  <c r="M149" i="3"/>
  <c r="N149" i="3"/>
  <c r="O149" i="3"/>
  <c r="P149" i="3"/>
  <c r="Q149" i="3"/>
  <c r="S149" i="3"/>
  <c r="U149" i="3"/>
  <c r="B150" i="3"/>
  <c r="F150" i="3"/>
  <c r="G150" i="3"/>
  <c r="I150" i="3"/>
  <c r="J150" i="3"/>
  <c r="L150" i="3"/>
  <c r="M150" i="3"/>
  <c r="N150" i="3"/>
  <c r="O150" i="3"/>
  <c r="P150" i="3"/>
  <c r="Q150" i="3"/>
  <c r="R150" i="3"/>
  <c r="T150" i="3"/>
  <c r="U150" i="3"/>
  <c r="B151" i="3"/>
  <c r="L151" i="3"/>
  <c r="G151" i="3"/>
  <c r="I151" i="3"/>
  <c r="J151" i="3"/>
  <c r="M151" i="3"/>
  <c r="N151" i="3"/>
  <c r="O151" i="3"/>
  <c r="P151" i="3"/>
  <c r="Q151" i="3"/>
  <c r="R151" i="3"/>
  <c r="B152" i="3"/>
  <c r="F152" i="3"/>
  <c r="G152" i="3"/>
  <c r="I152" i="3"/>
  <c r="J152" i="3"/>
  <c r="K152" i="3"/>
  <c r="L152" i="3"/>
  <c r="M152" i="3"/>
  <c r="N152" i="3"/>
  <c r="O152" i="3"/>
  <c r="P152" i="3"/>
  <c r="Q152" i="3"/>
  <c r="S152" i="3"/>
  <c r="T152" i="3"/>
  <c r="U152" i="3"/>
  <c r="B153" i="3"/>
  <c r="F153" i="3"/>
  <c r="G153" i="3"/>
  <c r="I153" i="3"/>
  <c r="J153" i="3"/>
  <c r="L153" i="3"/>
  <c r="M153" i="3"/>
  <c r="N153" i="3"/>
  <c r="O153" i="3"/>
  <c r="P153" i="3"/>
  <c r="Q153" i="3"/>
  <c r="T153" i="3"/>
  <c r="U153" i="3"/>
  <c r="B154" i="3"/>
  <c r="F154" i="3"/>
  <c r="G154" i="3"/>
  <c r="I154" i="3"/>
  <c r="J154" i="3"/>
  <c r="M154" i="3"/>
  <c r="N154" i="3"/>
  <c r="O154" i="3"/>
  <c r="P154" i="3"/>
  <c r="Q154" i="3"/>
  <c r="U154" i="3"/>
  <c r="B155" i="3"/>
  <c r="F155" i="3"/>
  <c r="G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B156" i="3"/>
  <c r="F156" i="3"/>
  <c r="G156" i="3"/>
  <c r="I156" i="3"/>
  <c r="J156" i="3"/>
  <c r="K156" i="3"/>
  <c r="L156" i="3"/>
  <c r="M156" i="3"/>
  <c r="N156" i="3"/>
  <c r="O156" i="3"/>
  <c r="P156" i="3"/>
  <c r="Q156" i="3"/>
  <c r="S156" i="3"/>
  <c r="T156" i="3"/>
  <c r="U156" i="3"/>
  <c r="B157" i="3"/>
  <c r="F157" i="3"/>
  <c r="G157" i="3"/>
  <c r="I157" i="3"/>
  <c r="J157" i="3"/>
  <c r="L157" i="3"/>
  <c r="M157" i="3"/>
  <c r="N157" i="3"/>
  <c r="O157" i="3"/>
  <c r="P157" i="3"/>
  <c r="Q157" i="3"/>
  <c r="T157" i="3"/>
  <c r="U157" i="3"/>
  <c r="B158" i="3"/>
  <c r="F158" i="3"/>
  <c r="G158" i="3"/>
  <c r="I158" i="3"/>
  <c r="J158" i="3"/>
  <c r="M158" i="3"/>
  <c r="N158" i="3"/>
  <c r="O158" i="3"/>
  <c r="P158" i="3"/>
  <c r="Q158" i="3"/>
  <c r="U158" i="3"/>
  <c r="B159" i="3"/>
  <c r="F159" i="3"/>
  <c r="G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B160" i="3"/>
  <c r="F160" i="3"/>
  <c r="G160" i="3"/>
  <c r="I160" i="3"/>
  <c r="J160" i="3"/>
  <c r="K160" i="3"/>
  <c r="L160" i="3"/>
  <c r="M160" i="3"/>
  <c r="N160" i="3"/>
  <c r="O160" i="3"/>
  <c r="P160" i="3"/>
  <c r="Q160" i="3"/>
  <c r="S160" i="3"/>
  <c r="T160" i="3"/>
  <c r="U160" i="3"/>
  <c r="B161" i="3"/>
  <c r="F161" i="3"/>
  <c r="G161" i="3"/>
  <c r="I161" i="3"/>
  <c r="J161" i="3"/>
  <c r="L161" i="3"/>
  <c r="M161" i="3"/>
  <c r="N161" i="3"/>
  <c r="O161" i="3"/>
  <c r="P161" i="3"/>
  <c r="Q161" i="3"/>
  <c r="T161" i="3"/>
  <c r="U161" i="3"/>
  <c r="B162" i="3"/>
  <c r="F162" i="3"/>
  <c r="G162" i="3"/>
  <c r="I162" i="3"/>
  <c r="J162" i="3"/>
  <c r="M162" i="3"/>
  <c r="N162" i="3"/>
  <c r="O162" i="3"/>
  <c r="P162" i="3"/>
  <c r="Q162" i="3"/>
  <c r="U162" i="3"/>
  <c r="B163" i="3"/>
  <c r="F163" i="3"/>
  <c r="G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B164" i="3"/>
  <c r="F164" i="3"/>
  <c r="G164" i="3"/>
  <c r="I164" i="3"/>
  <c r="J164" i="3"/>
  <c r="K164" i="3"/>
  <c r="L164" i="3"/>
  <c r="M164" i="3"/>
  <c r="N164" i="3"/>
  <c r="O164" i="3"/>
  <c r="P164" i="3"/>
  <c r="Q164" i="3"/>
  <c r="S164" i="3"/>
  <c r="T164" i="3"/>
  <c r="U164" i="3"/>
  <c r="B165" i="3"/>
  <c r="F165" i="3"/>
  <c r="G165" i="3"/>
  <c r="I165" i="3"/>
  <c r="J165" i="3"/>
  <c r="L165" i="3"/>
  <c r="M165" i="3"/>
  <c r="N165" i="3"/>
  <c r="O165" i="3"/>
  <c r="P165" i="3"/>
  <c r="Q165" i="3"/>
  <c r="T165" i="3"/>
  <c r="U165" i="3"/>
  <c r="B166" i="3"/>
  <c r="F166" i="3"/>
  <c r="G166" i="3"/>
  <c r="I166" i="3"/>
  <c r="J166" i="3"/>
  <c r="M166" i="3"/>
  <c r="N166" i="3"/>
  <c r="O166" i="3"/>
  <c r="P166" i="3"/>
  <c r="Q166" i="3"/>
  <c r="U166" i="3"/>
  <c r="B167" i="3"/>
  <c r="F167" i="3"/>
  <c r="G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B168" i="3"/>
  <c r="F168" i="3"/>
  <c r="G168" i="3"/>
  <c r="I168" i="3"/>
  <c r="J168" i="3"/>
  <c r="K168" i="3"/>
  <c r="L168" i="3"/>
  <c r="M168" i="3"/>
  <c r="N168" i="3"/>
  <c r="O168" i="3"/>
  <c r="P168" i="3"/>
  <c r="Q168" i="3"/>
  <c r="S168" i="3"/>
  <c r="T168" i="3"/>
  <c r="U168" i="3"/>
  <c r="B169" i="3"/>
  <c r="F169" i="3"/>
  <c r="G169" i="3"/>
  <c r="I169" i="3"/>
  <c r="J169" i="3"/>
  <c r="L169" i="3"/>
  <c r="M169" i="3"/>
  <c r="N169" i="3"/>
  <c r="O169" i="3"/>
  <c r="P169" i="3"/>
  <c r="Q169" i="3"/>
  <c r="T169" i="3"/>
  <c r="U169" i="3"/>
  <c r="B170" i="3"/>
  <c r="F170" i="3"/>
  <c r="G170" i="3"/>
  <c r="I170" i="3"/>
  <c r="J170" i="3"/>
  <c r="M170" i="3"/>
  <c r="N170" i="3"/>
  <c r="O170" i="3"/>
  <c r="P170" i="3"/>
  <c r="Q170" i="3"/>
  <c r="U170" i="3"/>
  <c r="B171" i="3"/>
  <c r="F171" i="3"/>
  <c r="G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B172" i="3"/>
  <c r="F172" i="3"/>
  <c r="G172" i="3"/>
  <c r="I172" i="3"/>
  <c r="J172" i="3"/>
  <c r="K172" i="3"/>
  <c r="L172" i="3"/>
  <c r="M172" i="3"/>
  <c r="N172" i="3"/>
  <c r="O172" i="3"/>
  <c r="P172" i="3"/>
  <c r="Q172" i="3"/>
  <c r="S172" i="3"/>
  <c r="T172" i="3"/>
  <c r="U172" i="3"/>
  <c r="B173" i="3"/>
  <c r="F173" i="3"/>
  <c r="G173" i="3"/>
  <c r="I173" i="3"/>
  <c r="J173" i="3"/>
  <c r="L173" i="3"/>
  <c r="M173" i="3"/>
  <c r="N173" i="3"/>
  <c r="O173" i="3"/>
  <c r="P173" i="3"/>
  <c r="Q173" i="3"/>
  <c r="T173" i="3"/>
  <c r="U173" i="3"/>
  <c r="B174" i="3"/>
  <c r="F174" i="3"/>
  <c r="G174" i="3"/>
  <c r="I174" i="3"/>
  <c r="J174" i="3"/>
  <c r="M174" i="3"/>
  <c r="N174" i="3"/>
  <c r="O174" i="3"/>
  <c r="P174" i="3"/>
  <c r="Q174" i="3"/>
  <c r="U174" i="3"/>
  <c r="B175" i="3"/>
  <c r="F175" i="3"/>
  <c r="G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B176" i="3"/>
  <c r="F176" i="3"/>
  <c r="G176" i="3"/>
  <c r="I176" i="3"/>
  <c r="J176" i="3"/>
  <c r="K176" i="3"/>
  <c r="L176" i="3"/>
  <c r="M176" i="3"/>
  <c r="N176" i="3"/>
  <c r="O176" i="3"/>
  <c r="P176" i="3"/>
  <c r="Q176" i="3"/>
  <c r="S176" i="3"/>
  <c r="T176" i="3"/>
  <c r="U176" i="3"/>
  <c r="B177" i="3"/>
  <c r="F177" i="3"/>
  <c r="G177" i="3"/>
  <c r="I177" i="3"/>
  <c r="J177" i="3"/>
  <c r="L177" i="3"/>
  <c r="M177" i="3"/>
  <c r="N177" i="3"/>
  <c r="O177" i="3"/>
  <c r="P177" i="3"/>
  <c r="Q177" i="3"/>
  <c r="T177" i="3"/>
  <c r="U177" i="3"/>
  <c r="B178" i="3"/>
  <c r="F178" i="3"/>
  <c r="G178" i="3"/>
  <c r="I178" i="3"/>
  <c r="J178" i="3"/>
  <c r="M178" i="3"/>
  <c r="N178" i="3"/>
  <c r="O178" i="3"/>
  <c r="P178" i="3"/>
  <c r="Q178" i="3"/>
  <c r="U178" i="3"/>
  <c r="B179" i="3"/>
  <c r="F179" i="3"/>
  <c r="G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B180" i="3"/>
  <c r="F180" i="3"/>
  <c r="G180" i="3"/>
  <c r="I180" i="3"/>
  <c r="J180" i="3"/>
  <c r="K180" i="3"/>
  <c r="L180" i="3"/>
  <c r="M180" i="3"/>
  <c r="N180" i="3"/>
  <c r="O180" i="3"/>
  <c r="P180" i="3"/>
  <c r="Q180" i="3"/>
  <c r="S180" i="3"/>
  <c r="T180" i="3"/>
  <c r="U180" i="3"/>
  <c r="B181" i="3"/>
  <c r="F181" i="3"/>
  <c r="G181" i="3"/>
  <c r="I181" i="3"/>
  <c r="J181" i="3"/>
  <c r="L181" i="3"/>
  <c r="M181" i="3"/>
  <c r="N181" i="3"/>
  <c r="O181" i="3"/>
  <c r="P181" i="3"/>
  <c r="Q181" i="3"/>
  <c r="T181" i="3"/>
  <c r="U181" i="3"/>
  <c r="B182" i="3"/>
  <c r="F182" i="3"/>
  <c r="G182" i="3"/>
  <c r="I182" i="3"/>
  <c r="J182" i="3"/>
  <c r="M182" i="3"/>
  <c r="N182" i="3"/>
  <c r="O182" i="3"/>
  <c r="P182" i="3"/>
  <c r="Q182" i="3"/>
  <c r="U182" i="3"/>
  <c r="B183" i="3"/>
  <c r="F183" i="3"/>
  <c r="G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B184" i="3"/>
  <c r="F184" i="3"/>
  <c r="G184" i="3"/>
  <c r="I184" i="3"/>
  <c r="J184" i="3"/>
  <c r="K184" i="3"/>
  <c r="L184" i="3"/>
  <c r="M184" i="3"/>
  <c r="N184" i="3"/>
  <c r="O184" i="3"/>
  <c r="P184" i="3"/>
  <c r="Q184" i="3"/>
  <c r="S184" i="3"/>
  <c r="T184" i="3"/>
  <c r="U184" i="3"/>
  <c r="B185" i="3"/>
  <c r="F185" i="3"/>
  <c r="G185" i="3"/>
  <c r="I185" i="3"/>
  <c r="J185" i="3"/>
  <c r="L185" i="3"/>
  <c r="M185" i="3"/>
  <c r="N185" i="3"/>
  <c r="O185" i="3"/>
  <c r="P185" i="3"/>
  <c r="Q185" i="3"/>
  <c r="T185" i="3"/>
  <c r="U185" i="3"/>
  <c r="B186" i="3"/>
  <c r="F186" i="3"/>
  <c r="G186" i="3"/>
  <c r="I186" i="3"/>
  <c r="J186" i="3"/>
  <c r="M186" i="3"/>
  <c r="N186" i="3"/>
  <c r="O186" i="3"/>
  <c r="P186" i="3"/>
  <c r="Q186" i="3"/>
  <c r="U186" i="3"/>
  <c r="B187" i="3"/>
  <c r="F187" i="3"/>
  <c r="G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B188" i="3"/>
  <c r="F188" i="3"/>
  <c r="G188" i="3"/>
  <c r="I188" i="3"/>
  <c r="J188" i="3"/>
  <c r="K188" i="3"/>
  <c r="L188" i="3"/>
  <c r="M188" i="3"/>
  <c r="N188" i="3"/>
  <c r="O188" i="3"/>
  <c r="P188" i="3"/>
  <c r="Q188" i="3"/>
  <c r="S188" i="3"/>
  <c r="T188" i="3"/>
  <c r="U188" i="3"/>
  <c r="B189" i="3"/>
  <c r="F189" i="3"/>
  <c r="G189" i="3"/>
  <c r="I189" i="3"/>
  <c r="J189" i="3"/>
  <c r="L189" i="3"/>
  <c r="M189" i="3"/>
  <c r="N189" i="3"/>
  <c r="O189" i="3"/>
  <c r="P189" i="3"/>
  <c r="Q189" i="3"/>
  <c r="T189" i="3"/>
  <c r="U189" i="3"/>
  <c r="B190" i="3"/>
  <c r="F190" i="3"/>
  <c r="G190" i="3"/>
  <c r="I190" i="3"/>
  <c r="J190" i="3"/>
  <c r="M190" i="3"/>
  <c r="N190" i="3"/>
  <c r="O190" i="3"/>
  <c r="P190" i="3"/>
  <c r="Q190" i="3"/>
  <c r="U190" i="3"/>
  <c r="B191" i="3"/>
  <c r="F191" i="3"/>
  <c r="G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B192" i="3"/>
  <c r="F192" i="3"/>
  <c r="G192" i="3"/>
  <c r="I192" i="3"/>
  <c r="J192" i="3"/>
  <c r="K192" i="3"/>
  <c r="L192" i="3"/>
  <c r="M192" i="3"/>
  <c r="N192" i="3"/>
  <c r="O192" i="3"/>
  <c r="P192" i="3"/>
  <c r="Q192" i="3"/>
  <c r="S192" i="3"/>
  <c r="T192" i="3"/>
  <c r="U192" i="3"/>
  <c r="B193" i="3"/>
  <c r="F193" i="3"/>
  <c r="G193" i="3"/>
  <c r="I193" i="3"/>
  <c r="J193" i="3"/>
  <c r="L193" i="3"/>
  <c r="M193" i="3"/>
  <c r="N193" i="3"/>
  <c r="O193" i="3"/>
  <c r="P193" i="3"/>
  <c r="Q193" i="3"/>
  <c r="T193" i="3"/>
  <c r="U193" i="3"/>
  <c r="B194" i="3"/>
  <c r="F194" i="3"/>
  <c r="G194" i="3"/>
  <c r="I194" i="3"/>
  <c r="J194" i="3"/>
  <c r="M194" i="3"/>
  <c r="N194" i="3"/>
  <c r="O194" i="3"/>
  <c r="P194" i="3"/>
  <c r="Q194" i="3"/>
  <c r="U194" i="3"/>
  <c r="B195" i="3"/>
  <c r="F195" i="3"/>
  <c r="G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B196" i="3"/>
  <c r="F196" i="3"/>
  <c r="G196" i="3"/>
  <c r="I196" i="3"/>
  <c r="J196" i="3"/>
  <c r="K196" i="3"/>
  <c r="L196" i="3"/>
  <c r="M196" i="3"/>
  <c r="N196" i="3"/>
  <c r="O196" i="3"/>
  <c r="P196" i="3"/>
  <c r="Q196" i="3"/>
  <c r="S196" i="3"/>
  <c r="T196" i="3"/>
  <c r="U196" i="3"/>
  <c r="B197" i="3"/>
  <c r="F197" i="3"/>
  <c r="G197" i="3"/>
  <c r="I197" i="3"/>
  <c r="J197" i="3"/>
  <c r="L197" i="3"/>
  <c r="M197" i="3"/>
  <c r="N197" i="3"/>
  <c r="O197" i="3"/>
  <c r="P197" i="3"/>
  <c r="Q197" i="3"/>
  <c r="T197" i="3"/>
  <c r="U197" i="3"/>
  <c r="B198" i="3"/>
  <c r="F198" i="3"/>
  <c r="G198" i="3"/>
  <c r="I198" i="3"/>
  <c r="J198" i="3"/>
  <c r="M198" i="3"/>
  <c r="N198" i="3"/>
  <c r="O198" i="3"/>
  <c r="P198" i="3"/>
  <c r="Q198" i="3"/>
  <c r="U198" i="3"/>
  <c r="B199" i="3"/>
  <c r="F199" i="3"/>
  <c r="G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B200" i="3"/>
  <c r="F200" i="3"/>
  <c r="G200" i="3"/>
  <c r="I200" i="3"/>
  <c r="J200" i="3"/>
  <c r="K200" i="3"/>
  <c r="L200" i="3"/>
  <c r="M200" i="3"/>
  <c r="N200" i="3"/>
  <c r="O200" i="3"/>
  <c r="P200" i="3"/>
  <c r="Q200" i="3"/>
  <c r="S200" i="3"/>
  <c r="T200" i="3"/>
  <c r="U200" i="3"/>
  <c r="B201" i="3"/>
  <c r="F201" i="3"/>
  <c r="G201" i="3"/>
  <c r="I201" i="3"/>
  <c r="J201" i="3"/>
  <c r="L201" i="3"/>
  <c r="M201" i="3"/>
  <c r="N201" i="3"/>
  <c r="O201" i="3"/>
  <c r="P201" i="3"/>
  <c r="Q201" i="3"/>
  <c r="T201" i="3"/>
  <c r="U201" i="3"/>
  <c r="B202" i="3"/>
  <c r="F202" i="3"/>
  <c r="G202" i="3"/>
  <c r="I202" i="3"/>
  <c r="J202" i="3"/>
  <c r="M202" i="3"/>
  <c r="N202" i="3"/>
  <c r="O202" i="3"/>
  <c r="P202" i="3"/>
  <c r="Q202" i="3"/>
  <c r="U202" i="3"/>
  <c r="B203" i="3"/>
  <c r="F203" i="3"/>
  <c r="G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B204" i="3"/>
  <c r="F204" i="3"/>
  <c r="G204" i="3"/>
  <c r="I204" i="3"/>
  <c r="J204" i="3"/>
  <c r="K204" i="3"/>
  <c r="L204" i="3"/>
  <c r="M204" i="3"/>
  <c r="N204" i="3"/>
  <c r="O204" i="3"/>
  <c r="P204" i="3"/>
  <c r="Q204" i="3"/>
  <c r="S204" i="3"/>
  <c r="T204" i="3"/>
  <c r="U204" i="3"/>
  <c r="G5" i="3"/>
  <c r="T26" i="3" l="1"/>
  <c r="T14" i="3"/>
  <c r="S14" i="3"/>
  <c r="T6" i="3"/>
  <c r="S10" i="3"/>
  <c r="S30" i="3"/>
  <c r="T22" i="3"/>
  <c r="S6" i="3"/>
  <c r="T31" i="3"/>
  <c r="S18" i="3"/>
  <c r="K10" i="3"/>
  <c r="S26" i="3"/>
  <c r="S22" i="3"/>
  <c r="U19" i="3"/>
  <c r="K26" i="3"/>
  <c r="U25" i="3"/>
  <c r="L18" i="3"/>
  <c r="L14" i="3"/>
  <c r="L10" i="3"/>
  <c r="L6" i="3"/>
  <c r="T19" i="3"/>
  <c r="T17" i="3"/>
  <c r="L17" i="3"/>
  <c r="T15" i="3"/>
  <c r="T13" i="3"/>
  <c r="L13" i="3"/>
  <c r="T11" i="3"/>
  <c r="T9" i="3"/>
  <c r="L9" i="3"/>
  <c r="T7" i="3"/>
  <c r="T29" i="3"/>
  <c r="T27" i="3"/>
  <c r="L25" i="3"/>
  <c r="T23" i="3"/>
  <c r="S29" i="3"/>
  <c r="K29" i="3"/>
  <c r="S25" i="3"/>
  <c r="K25" i="3"/>
  <c r="S21" i="3"/>
  <c r="K21" i="3"/>
  <c r="S17" i="3"/>
  <c r="K17" i="3"/>
  <c r="S13" i="3"/>
  <c r="K13" i="3"/>
  <c r="S9" i="3"/>
  <c r="K9" i="3"/>
  <c r="L29" i="3"/>
  <c r="T25" i="3"/>
  <c r="T21" i="3"/>
  <c r="L21" i="3"/>
  <c r="U30" i="3"/>
  <c r="L30" i="3"/>
  <c r="L27" i="3"/>
  <c r="L26" i="3"/>
  <c r="R25" i="3"/>
  <c r="L23" i="3"/>
  <c r="L22" i="3"/>
  <c r="L19" i="3"/>
  <c r="L15" i="3"/>
  <c r="L11" i="3"/>
  <c r="L7" i="3"/>
  <c r="R204" i="3"/>
  <c r="T202" i="3"/>
  <c r="L202" i="3"/>
  <c r="S201" i="3"/>
  <c r="K201" i="3"/>
  <c r="R200" i="3"/>
  <c r="T198" i="3"/>
  <c r="L198" i="3"/>
  <c r="S197" i="3"/>
  <c r="K197" i="3"/>
  <c r="R196" i="3"/>
  <c r="T194" i="3"/>
  <c r="L194" i="3"/>
  <c r="S193" i="3"/>
  <c r="K193" i="3"/>
  <c r="R192" i="3"/>
  <c r="T190" i="3"/>
  <c r="L190" i="3"/>
  <c r="S189" i="3"/>
  <c r="K189" i="3"/>
  <c r="R188" i="3"/>
  <c r="T186" i="3"/>
  <c r="L186" i="3"/>
  <c r="S185" i="3"/>
  <c r="K185" i="3"/>
  <c r="R184" i="3"/>
  <c r="T182" i="3"/>
  <c r="L182" i="3"/>
  <c r="S181" i="3"/>
  <c r="K181" i="3"/>
  <c r="R180" i="3"/>
  <c r="T178" i="3"/>
  <c r="L178" i="3"/>
  <c r="S177" i="3"/>
  <c r="K177" i="3"/>
  <c r="R176" i="3"/>
  <c r="T174" i="3"/>
  <c r="L174" i="3"/>
  <c r="S173" i="3"/>
  <c r="K173" i="3"/>
  <c r="R172" i="3"/>
  <c r="T170" i="3"/>
  <c r="L170" i="3"/>
  <c r="S169" i="3"/>
  <c r="K169" i="3"/>
  <c r="R168" i="3"/>
  <c r="T166" i="3"/>
  <c r="L166" i="3"/>
  <c r="S165" i="3"/>
  <c r="K165" i="3"/>
  <c r="R164" i="3"/>
  <c r="T162" i="3"/>
  <c r="L162" i="3"/>
  <c r="S161" i="3"/>
  <c r="K161" i="3"/>
  <c r="R160" i="3"/>
  <c r="T158" i="3"/>
  <c r="L158" i="3"/>
  <c r="S157" i="3"/>
  <c r="K157" i="3"/>
  <c r="R156" i="3"/>
  <c r="T154" i="3"/>
  <c r="L154" i="3"/>
  <c r="S153" i="3"/>
  <c r="K153" i="3"/>
  <c r="R152" i="3"/>
  <c r="U151" i="3"/>
  <c r="K150" i="3"/>
  <c r="S150" i="3"/>
  <c r="T149" i="3"/>
  <c r="S147" i="3"/>
  <c r="U146" i="3"/>
  <c r="L146" i="3"/>
  <c r="F143" i="3"/>
  <c r="R143" i="3"/>
  <c r="L143" i="3"/>
  <c r="T143" i="3"/>
  <c r="L141" i="3"/>
  <c r="T141" i="3"/>
  <c r="F141" i="3"/>
  <c r="R141" i="3"/>
  <c r="F135" i="3"/>
  <c r="R135" i="3"/>
  <c r="L135" i="3"/>
  <c r="T135" i="3"/>
  <c r="L133" i="3"/>
  <c r="T133" i="3"/>
  <c r="F133" i="3"/>
  <c r="R133" i="3"/>
  <c r="F127" i="3"/>
  <c r="R127" i="3"/>
  <c r="L127" i="3"/>
  <c r="T127" i="3"/>
  <c r="L125" i="3"/>
  <c r="T125" i="3"/>
  <c r="F125" i="3"/>
  <c r="R125" i="3"/>
  <c r="F119" i="3"/>
  <c r="R119" i="3"/>
  <c r="L119" i="3"/>
  <c r="T119" i="3"/>
  <c r="F115" i="3"/>
  <c r="R115" i="3"/>
  <c r="K115" i="3"/>
  <c r="S115" i="3"/>
  <c r="L115" i="3"/>
  <c r="T115" i="3"/>
  <c r="F111" i="3"/>
  <c r="R111" i="3"/>
  <c r="K111" i="3"/>
  <c r="S111" i="3"/>
  <c r="L111" i="3"/>
  <c r="T111" i="3"/>
  <c r="F107" i="3"/>
  <c r="R107" i="3"/>
  <c r="K107" i="3"/>
  <c r="S107" i="3"/>
  <c r="L107" i="3"/>
  <c r="T107" i="3"/>
  <c r="F103" i="3"/>
  <c r="R103" i="3"/>
  <c r="K103" i="3"/>
  <c r="S103" i="3"/>
  <c r="L103" i="3"/>
  <c r="T103" i="3"/>
  <c r="F99" i="3"/>
  <c r="R99" i="3"/>
  <c r="K99" i="3"/>
  <c r="S99" i="3"/>
  <c r="L99" i="3"/>
  <c r="T99" i="3"/>
  <c r="F95" i="3"/>
  <c r="R95" i="3"/>
  <c r="K95" i="3"/>
  <c r="S95" i="3"/>
  <c r="L95" i="3"/>
  <c r="T95" i="3"/>
  <c r="F91" i="3"/>
  <c r="R91" i="3"/>
  <c r="K91" i="3"/>
  <c r="S91" i="3"/>
  <c r="L91" i="3"/>
  <c r="T91" i="3"/>
  <c r="F87" i="3"/>
  <c r="R87" i="3"/>
  <c r="K87" i="3"/>
  <c r="S87" i="3"/>
  <c r="L87" i="3"/>
  <c r="T87" i="3"/>
  <c r="F83" i="3"/>
  <c r="R83" i="3"/>
  <c r="K83" i="3"/>
  <c r="S83" i="3"/>
  <c r="L83" i="3"/>
  <c r="T83" i="3"/>
  <c r="F79" i="3"/>
  <c r="R79" i="3"/>
  <c r="K79" i="3"/>
  <c r="S79" i="3"/>
  <c r="L79" i="3"/>
  <c r="T79" i="3"/>
  <c r="F75" i="3"/>
  <c r="R75" i="3"/>
  <c r="K75" i="3"/>
  <c r="S75" i="3"/>
  <c r="L75" i="3"/>
  <c r="T75" i="3"/>
  <c r="F71" i="3"/>
  <c r="R71" i="3"/>
  <c r="K71" i="3"/>
  <c r="S71" i="3"/>
  <c r="L71" i="3"/>
  <c r="T71" i="3"/>
  <c r="F67" i="3"/>
  <c r="R67" i="3"/>
  <c r="K67" i="3"/>
  <c r="S67" i="3"/>
  <c r="L67" i="3"/>
  <c r="T67" i="3"/>
  <c r="F63" i="3"/>
  <c r="R63" i="3"/>
  <c r="K63" i="3"/>
  <c r="S63" i="3"/>
  <c r="L63" i="3"/>
  <c r="T63" i="3"/>
  <c r="S202" i="3"/>
  <c r="K202" i="3"/>
  <c r="R201" i="3"/>
  <c r="S198" i="3"/>
  <c r="K198" i="3"/>
  <c r="R197" i="3"/>
  <c r="S194" i="3"/>
  <c r="K194" i="3"/>
  <c r="R193" i="3"/>
  <c r="S190" i="3"/>
  <c r="K190" i="3"/>
  <c r="R189" i="3"/>
  <c r="S186" i="3"/>
  <c r="K186" i="3"/>
  <c r="R185" i="3"/>
  <c r="S182" i="3"/>
  <c r="K182" i="3"/>
  <c r="R181" i="3"/>
  <c r="S178" i="3"/>
  <c r="K178" i="3"/>
  <c r="R177" i="3"/>
  <c r="S174" i="3"/>
  <c r="K174" i="3"/>
  <c r="R173" i="3"/>
  <c r="S170" i="3"/>
  <c r="K170" i="3"/>
  <c r="R169" i="3"/>
  <c r="S166" i="3"/>
  <c r="K166" i="3"/>
  <c r="R165" i="3"/>
  <c r="S162" i="3"/>
  <c r="K162" i="3"/>
  <c r="R161" i="3"/>
  <c r="S158" i="3"/>
  <c r="K158" i="3"/>
  <c r="R157" i="3"/>
  <c r="S154" i="3"/>
  <c r="K154" i="3"/>
  <c r="R153" i="3"/>
  <c r="T151" i="3"/>
  <c r="K151" i="3"/>
  <c r="F149" i="3"/>
  <c r="R149" i="3"/>
  <c r="L147" i="3"/>
  <c r="T147" i="3"/>
  <c r="T146" i="3"/>
  <c r="U145" i="3"/>
  <c r="R202" i="3"/>
  <c r="R198" i="3"/>
  <c r="R194" i="3"/>
  <c r="R190" i="3"/>
  <c r="R186" i="3"/>
  <c r="R182" i="3"/>
  <c r="R178" i="3"/>
  <c r="R174" i="3"/>
  <c r="R170" i="3"/>
  <c r="R166" i="3"/>
  <c r="R162" i="3"/>
  <c r="R158" i="3"/>
  <c r="R154" i="3"/>
  <c r="S151" i="3"/>
  <c r="F151" i="3"/>
  <c r="K146" i="3"/>
  <c r="S146" i="3"/>
  <c r="L145" i="3"/>
  <c r="F145" i="3"/>
  <c r="R145" i="3"/>
  <c r="F139" i="3"/>
  <c r="R139" i="3"/>
  <c r="L139" i="3"/>
  <c r="T139" i="3"/>
  <c r="L137" i="3"/>
  <c r="T137" i="3"/>
  <c r="F137" i="3"/>
  <c r="R137" i="3"/>
  <c r="F131" i="3"/>
  <c r="R131" i="3"/>
  <c r="L131" i="3"/>
  <c r="T131" i="3"/>
  <c r="L129" i="3"/>
  <c r="T129" i="3"/>
  <c r="F129" i="3"/>
  <c r="R129" i="3"/>
  <c r="F123" i="3"/>
  <c r="R123" i="3"/>
  <c r="L123" i="3"/>
  <c r="T123" i="3"/>
  <c r="L121" i="3"/>
  <c r="T121" i="3"/>
  <c r="F121" i="3"/>
  <c r="R121" i="3"/>
  <c r="S142" i="3"/>
  <c r="S138" i="3"/>
  <c r="S134" i="3"/>
  <c r="S130" i="3"/>
  <c r="S126" i="3"/>
  <c r="S122" i="3"/>
  <c r="S118" i="3"/>
  <c r="R117" i="3"/>
  <c r="F117" i="3"/>
  <c r="S114" i="3"/>
  <c r="R113" i="3"/>
  <c r="F113" i="3"/>
  <c r="S110" i="3"/>
  <c r="R109" i="3"/>
  <c r="F109" i="3"/>
  <c r="S106" i="3"/>
  <c r="R105" i="3"/>
  <c r="F105" i="3"/>
  <c r="S102" i="3"/>
  <c r="R101" i="3"/>
  <c r="F101" i="3"/>
  <c r="S98" i="3"/>
  <c r="R97" i="3"/>
  <c r="F97" i="3"/>
  <c r="S94" i="3"/>
  <c r="R93" i="3"/>
  <c r="F93" i="3"/>
  <c r="S90" i="3"/>
  <c r="R89" i="3"/>
  <c r="F89" i="3"/>
  <c r="S86" i="3"/>
  <c r="R85" i="3"/>
  <c r="F85" i="3"/>
  <c r="S82" i="3"/>
  <c r="R81" i="3"/>
  <c r="F81" i="3"/>
  <c r="S78" i="3"/>
  <c r="R77" i="3"/>
  <c r="F77" i="3"/>
  <c r="S74" i="3"/>
  <c r="R73" i="3"/>
  <c r="F73" i="3"/>
  <c r="S70" i="3"/>
  <c r="R69" i="3"/>
  <c r="F69" i="3"/>
  <c r="S66" i="3"/>
  <c r="R65" i="3"/>
  <c r="F65" i="3"/>
  <c r="S62" i="3"/>
  <c r="K62" i="3"/>
  <c r="S60" i="3"/>
  <c r="U59" i="3"/>
  <c r="F55" i="3"/>
  <c r="R55" i="3"/>
  <c r="K55" i="3"/>
  <c r="S55" i="3"/>
  <c r="L60" i="3"/>
  <c r="T60" i="3"/>
  <c r="K56" i="3"/>
  <c r="S56" i="3"/>
  <c r="L56" i="3"/>
  <c r="T56" i="3"/>
  <c r="F52" i="3"/>
  <c r="R52" i="3"/>
  <c r="K52" i="3"/>
  <c r="S52" i="3"/>
  <c r="L52" i="3"/>
  <c r="T52" i="3"/>
  <c r="F48" i="3"/>
  <c r="R48" i="3"/>
  <c r="K48" i="3"/>
  <c r="S48" i="3"/>
  <c r="L48" i="3"/>
  <c r="T48" i="3"/>
  <c r="F44" i="3"/>
  <c r="R44" i="3"/>
  <c r="K44" i="3"/>
  <c r="S44" i="3"/>
  <c r="L44" i="3"/>
  <c r="T44" i="3"/>
  <c r="F40" i="3"/>
  <c r="R40" i="3"/>
  <c r="K40" i="3"/>
  <c r="S40" i="3"/>
  <c r="L40" i="3"/>
  <c r="T40" i="3"/>
  <c r="F36" i="3"/>
  <c r="R36" i="3"/>
  <c r="K36" i="3"/>
  <c r="S36" i="3"/>
  <c r="L36" i="3"/>
  <c r="T36" i="3"/>
  <c r="F32" i="3"/>
  <c r="R32" i="3"/>
  <c r="K32" i="3"/>
  <c r="S32" i="3"/>
  <c r="L32" i="3"/>
  <c r="T32" i="3"/>
  <c r="F28" i="3"/>
  <c r="K28" i="3"/>
  <c r="S28" i="3"/>
  <c r="L28" i="3"/>
  <c r="T28" i="3"/>
  <c r="F24" i="3"/>
  <c r="K24" i="3"/>
  <c r="S24" i="3"/>
  <c r="L24" i="3"/>
  <c r="T24" i="3"/>
  <c r="F20" i="3"/>
  <c r="K20" i="3"/>
  <c r="S20" i="3"/>
  <c r="L20" i="3"/>
  <c r="T20" i="3"/>
  <c r="F16" i="3"/>
  <c r="K16" i="3"/>
  <c r="S16" i="3"/>
  <c r="L16" i="3"/>
  <c r="T16" i="3"/>
  <c r="F12" i="3"/>
  <c r="K12" i="3"/>
  <c r="S12" i="3"/>
  <c r="L12" i="3"/>
  <c r="T12" i="3"/>
  <c r="F8" i="3"/>
  <c r="K8" i="3"/>
  <c r="S8" i="3"/>
  <c r="L8" i="3"/>
  <c r="T8" i="3"/>
  <c r="T117" i="3"/>
  <c r="T113" i="3"/>
  <c r="T109" i="3"/>
  <c r="T105" i="3"/>
  <c r="T101" i="3"/>
  <c r="T97" i="3"/>
  <c r="T93" i="3"/>
  <c r="T89" i="3"/>
  <c r="T85" i="3"/>
  <c r="T81" i="3"/>
  <c r="T77" i="3"/>
  <c r="T73" i="3"/>
  <c r="T69" i="3"/>
  <c r="T65" i="3"/>
  <c r="U62" i="3"/>
  <c r="K59" i="3"/>
  <c r="S59" i="3"/>
  <c r="R56" i="3"/>
  <c r="R58" i="3"/>
  <c r="R54" i="3"/>
  <c r="S51" i="3"/>
  <c r="K51" i="3"/>
  <c r="R50" i="3"/>
  <c r="S47" i="3"/>
  <c r="K47" i="3"/>
  <c r="R46" i="3"/>
  <c r="S43" i="3"/>
  <c r="K43" i="3"/>
  <c r="R42" i="3"/>
  <c r="S39" i="3"/>
  <c r="K39" i="3"/>
  <c r="R38" i="3"/>
  <c r="S35" i="3"/>
  <c r="K35" i="3"/>
  <c r="R34" i="3"/>
  <c r="S31" i="3"/>
  <c r="K31" i="3"/>
  <c r="R30" i="3"/>
  <c r="S27" i="3"/>
  <c r="K27" i="3"/>
  <c r="S23" i="3"/>
  <c r="K23" i="3"/>
  <c r="S19" i="3"/>
  <c r="K19" i="3"/>
  <c r="S15" i="3"/>
  <c r="K15" i="3"/>
  <c r="S11" i="3"/>
  <c r="K11" i="3"/>
  <c r="S7" i="3"/>
  <c r="K7" i="3"/>
  <c r="R51" i="3"/>
  <c r="R47" i="3"/>
  <c r="R43" i="3"/>
  <c r="R39" i="3"/>
  <c r="R35" i="3"/>
  <c r="R31" i="3"/>
  <c r="R23" i="3"/>
  <c r="R19" i="3"/>
  <c r="E5" i="3" l="1"/>
  <c r="I5" i="3"/>
  <c r="Y19" i="3" l="1"/>
  <c r="Y55" i="3"/>
  <c r="AA65" i="3"/>
  <c r="AB70" i="3"/>
  <c r="AB86" i="3"/>
  <c r="Z98" i="3"/>
  <c r="AB111" i="3"/>
  <c r="AB120" i="3"/>
  <c r="Z125" i="3"/>
  <c r="AA127" i="3"/>
  <c r="AA129" i="3"/>
  <c r="AB134" i="3"/>
  <c r="Y137" i="3"/>
  <c r="Y141" i="3"/>
  <c r="AA143" i="3"/>
  <c r="AA145" i="3"/>
  <c r="Y147" i="3"/>
  <c r="X148" i="3"/>
  <c r="Z148" i="3"/>
  <c r="AB152" i="3"/>
  <c r="Z154" i="3"/>
  <c r="Y157" i="3"/>
  <c r="X158" i="3"/>
  <c r="AA159" i="3"/>
  <c r="Y161" i="3"/>
  <c r="X162" i="3"/>
  <c r="AA163" i="3"/>
  <c r="AB164" i="3"/>
  <c r="Z166" i="3"/>
  <c r="AA167" i="3"/>
  <c r="AA168" i="3"/>
  <c r="Y169" i="3"/>
  <c r="AA171" i="3"/>
  <c r="Y173" i="3"/>
  <c r="X174" i="3"/>
  <c r="Z174" i="3"/>
  <c r="AB175" i="3"/>
  <c r="AB176" i="3"/>
  <c r="X178" i="3"/>
  <c r="Z178" i="3"/>
  <c r="Y179" i="3"/>
  <c r="AA179" i="3"/>
  <c r="X182" i="3"/>
  <c r="Y184" i="3"/>
  <c r="AB184" i="3"/>
  <c r="Y185" i="3"/>
  <c r="X186" i="3"/>
  <c r="Z186" i="3"/>
  <c r="AB188" i="3"/>
  <c r="X190" i="3"/>
  <c r="Z190" i="3"/>
  <c r="AA191" i="3"/>
  <c r="AA192" i="3"/>
  <c r="Y193" i="3"/>
  <c r="X194" i="3"/>
  <c r="AB194" i="3"/>
  <c r="AA195" i="3"/>
  <c r="AB196" i="3"/>
  <c r="X197" i="3"/>
  <c r="Y197" i="3"/>
  <c r="AD198" i="3"/>
  <c r="X198" i="3"/>
  <c r="Z198" i="3"/>
  <c r="Z200" i="3"/>
  <c r="AB200" i="3"/>
  <c r="Z202" i="3"/>
  <c r="AA203" i="3"/>
  <c r="B5" i="3"/>
  <c r="Z9" i="3"/>
  <c r="AA9" i="3"/>
  <c r="AB9" i="3"/>
  <c r="Z10" i="3"/>
  <c r="AA10" i="3"/>
  <c r="AB10" i="3"/>
  <c r="Z11" i="3"/>
  <c r="AA11" i="3"/>
  <c r="AB11" i="3"/>
  <c r="Z12" i="3"/>
  <c r="AB12" i="3"/>
  <c r="AA13" i="3"/>
  <c r="AB13" i="3"/>
  <c r="AB14" i="3"/>
  <c r="Z15" i="3"/>
  <c r="AA15" i="3"/>
  <c r="AB15" i="3"/>
  <c r="Z17" i="3"/>
  <c r="AA17" i="3"/>
  <c r="AB17" i="3"/>
  <c r="AB18" i="3"/>
  <c r="Z19" i="3"/>
  <c r="AA19" i="3"/>
  <c r="AB19" i="3"/>
  <c r="X20" i="3"/>
  <c r="Y20" i="3"/>
  <c r="Z20" i="3"/>
  <c r="AA20" i="3"/>
  <c r="AB20" i="3"/>
  <c r="Z21" i="3"/>
  <c r="AA21" i="3"/>
  <c r="AB21" i="3"/>
  <c r="AB22" i="3"/>
  <c r="AA23" i="3"/>
  <c r="AB23" i="3"/>
  <c r="Z24" i="3"/>
  <c r="AA24" i="3"/>
  <c r="AB24" i="3"/>
  <c r="AA25" i="3"/>
  <c r="AB25" i="3"/>
  <c r="Y26" i="3"/>
  <c r="AA26" i="3"/>
  <c r="AB26" i="3"/>
  <c r="X27" i="3"/>
  <c r="AA27" i="3"/>
  <c r="AB27" i="3"/>
  <c r="X28" i="3"/>
  <c r="AA28" i="3"/>
  <c r="X29" i="3"/>
  <c r="AB29" i="3"/>
  <c r="AA31" i="3"/>
  <c r="Y32" i="3"/>
  <c r="Z32" i="3"/>
  <c r="Z33" i="3"/>
  <c r="Y34" i="3"/>
  <c r="Z34" i="3"/>
  <c r="Y35" i="3"/>
  <c r="Z35" i="3"/>
  <c r="X36" i="3"/>
  <c r="AA36" i="3"/>
  <c r="X37" i="3"/>
  <c r="Y37" i="3"/>
  <c r="AB37" i="3"/>
  <c r="Y38" i="3"/>
  <c r="Z38" i="3"/>
  <c r="X39" i="3"/>
  <c r="AA39" i="3"/>
  <c r="AB40" i="3"/>
  <c r="Y41" i="3"/>
  <c r="Y42" i="3"/>
  <c r="Z42" i="3"/>
  <c r="AA42" i="3"/>
  <c r="Y45" i="3"/>
  <c r="Z45" i="3"/>
  <c r="AB45" i="3"/>
  <c r="X46" i="3"/>
  <c r="Y46" i="3"/>
  <c r="Z46" i="3"/>
  <c r="AB46" i="3"/>
  <c r="Z48" i="3"/>
  <c r="AB48" i="3"/>
  <c r="Y49" i="3"/>
  <c r="AB49" i="3"/>
  <c r="Y50" i="3"/>
  <c r="Z50" i="3"/>
  <c r="AB50" i="3"/>
  <c r="AB51" i="3"/>
  <c r="Z52" i="3"/>
  <c r="Y53" i="3"/>
  <c r="Y54" i="3"/>
  <c r="Z54" i="3"/>
  <c r="Y57" i="3"/>
  <c r="Z57" i="3"/>
  <c r="AB57" i="3"/>
  <c r="Y58" i="3"/>
  <c r="Z58" i="3"/>
  <c r="AA58" i="3"/>
  <c r="AD59" i="3"/>
  <c r="Y59" i="3"/>
  <c r="AA59" i="3"/>
  <c r="Y60" i="3"/>
  <c r="Y61" i="3"/>
  <c r="Z61" i="3"/>
  <c r="AA61" i="3"/>
  <c r="AA62" i="3"/>
  <c r="AB62" i="3"/>
  <c r="X63" i="3"/>
  <c r="Y63" i="3"/>
  <c r="Z63" i="3"/>
  <c r="X64" i="3"/>
  <c r="Y64" i="3"/>
  <c r="Z64" i="3"/>
  <c r="AB65" i="3"/>
  <c r="X66" i="3"/>
  <c r="Y66" i="3"/>
  <c r="Y67" i="3"/>
  <c r="Z67" i="3"/>
  <c r="AA67" i="3"/>
  <c r="Z68" i="3"/>
  <c r="AA68" i="3"/>
  <c r="X69" i="3"/>
  <c r="AA69" i="3"/>
  <c r="AB69" i="3"/>
  <c r="Z71" i="3"/>
  <c r="AA71" i="3"/>
  <c r="Z72" i="3"/>
  <c r="AA72" i="3"/>
  <c r="AA73" i="3"/>
  <c r="AB73" i="3"/>
  <c r="AA74" i="3"/>
  <c r="Y78" i="3"/>
  <c r="AB79" i="3"/>
  <c r="Y80" i="3"/>
  <c r="Y81" i="3"/>
  <c r="Z82" i="3"/>
  <c r="AA82" i="3"/>
  <c r="Y83" i="3"/>
  <c r="Z83" i="3"/>
  <c r="X84" i="3"/>
  <c r="Y84" i="3"/>
  <c r="Z84" i="3"/>
  <c r="Z85" i="3"/>
  <c r="AA85" i="3"/>
  <c r="X86" i="3"/>
  <c r="Z86" i="3"/>
  <c r="AA86" i="3"/>
  <c r="Y87" i="3"/>
  <c r="Z87" i="3"/>
  <c r="Y88" i="3"/>
  <c r="Z88" i="3"/>
  <c r="X89" i="3"/>
  <c r="Y89" i="3"/>
  <c r="AA89" i="3"/>
  <c r="AB89" i="3"/>
  <c r="AB90" i="3"/>
  <c r="AA91" i="3"/>
  <c r="AB91" i="3"/>
  <c r="AA92" i="3"/>
  <c r="AB92" i="3"/>
  <c r="X93" i="3"/>
  <c r="X95" i="3"/>
  <c r="X96" i="3"/>
  <c r="Y96" i="3"/>
  <c r="X97" i="3"/>
  <c r="Y97" i="3"/>
  <c r="AA97" i="3"/>
  <c r="X98" i="3"/>
  <c r="AA98" i="3"/>
  <c r="Y99" i="3"/>
  <c r="Z99" i="3"/>
  <c r="Y100" i="3"/>
  <c r="Z100" i="3"/>
  <c r="AA100" i="3"/>
  <c r="AB100" i="3"/>
  <c r="Z101" i="3"/>
  <c r="AA101" i="3"/>
  <c r="AB101" i="3"/>
  <c r="AB102" i="3"/>
  <c r="Z103" i="3"/>
  <c r="AA103" i="3"/>
  <c r="X104" i="3"/>
  <c r="Y104" i="3"/>
  <c r="Z104" i="3"/>
  <c r="AA104" i="3"/>
  <c r="Y105" i="3"/>
  <c r="AB105" i="3"/>
  <c r="Y106" i="3"/>
  <c r="Z106" i="3"/>
  <c r="Z107" i="3"/>
  <c r="X108" i="3"/>
  <c r="Y108" i="3"/>
  <c r="Y109" i="3"/>
  <c r="Y110" i="3"/>
  <c r="Y111" i="3"/>
  <c r="AA111" i="3"/>
  <c r="Y112" i="3"/>
  <c r="Y113" i="3"/>
  <c r="Z113" i="3"/>
  <c r="AA113" i="3"/>
  <c r="Y114" i="3"/>
  <c r="AB114" i="3"/>
  <c r="AA115" i="3"/>
  <c r="AB115" i="3"/>
  <c r="AB116" i="3"/>
  <c r="Y117" i="3"/>
  <c r="Z117" i="3"/>
  <c r="AA118" i="3"/>
  <c r="AB118" i="3"/>
  <c r="X119" i="3"/>
  <c r="Z119" i="3"/>
  <c r="AA119" i="3"/>
  <c r="Y120" i="3"/>
  <c r="Z120" i="3"/>
  <c r="X121" i="3"/>
  <c r="Z121" i="3"/>
  <c r="AA121" i="3"/>
  <c r="X122" i="3"/>
  <c r="Z122" i="3"/>
  <c r="AA122" i="3"/>
  <c r="AD123" i="3"/>
  <c r="X123" i="3"/>
  <c r="Z123" i="3"/>
  <c r="AA123" i="3"/>
  <c r="AB124" i="3"/>
  <c r="X126" i="3"/>
  <c r="Z126" i="3"/>
  <c r="AB126" i="3"/>
  <c r="AB127" i="3"/>
  <c r="X128" i="3"/>
  <c r="AA128" i="3"/>
  <c r="AB128" i="3"/>
  <c r="Y129" i="3"/>
  <c r="Y131" i="3"/>
  <c r="AA131" i="3"/>
  <c r="AB131" i="3"/>
  <c r="AB132" i="3"/>
  <c r="Y133" i="3"/>
  <c r="AA133" i="3"/>
  <c r="X134" i="3"/>
  <c r="Y134" i="3"/>
  <c r="Z134" i="3"/>
  <c r="Y135" i="3"/>
  <c r="AA135" i="3"/>
  <c r="Y136" i="3"/>
  <c r="AB136" i="3"/>
  <c r="X137" i="3"/>
  <c r="Z137" i="3"/>
  <c r="AA137" i="3"/>
  <c r="X138" i="3"/>
  <c r="Z138" i="3"/>
  <c r="AA138" i="3"/>
  <c r="X139" i="3"/>
  <c r="Y139" i="3"/>
  <c r="Z139" i="3"/>
  <c r="AA139" i="3"/>
  <c r="Y140" i="3"/>
  <c r="Z140" i="3"/>
  <c r="AA141" i="3"/>
  <c r="X142" i="3"/>
  <c r="AD144" i="3"/>
  <c r="AA144" i="3"/>
  <c r="AB144" i="3"/>
  <c r="Y145" i="3"/>
  <c r="X146" i="3"/>
  <c r="Z147" i="3"/>
  <c r="AA147" i="3"/>
  <c r="Y149" i="3"/>
  <c r="Z149" i="3"/>
  <c r="X150" i="3"/>
  <c r="Y150" i="3"/>
  <c r="Z150" i="3"/>
  <c r="X151" i="3"/>
  <c r="Y151" i="3"/>
  <c r="Z151" i="3"/>
  <c r="Y152" i="3"/>
  <c r="Z152" i="3"/>
  <c r="Y153" i="3"/>
  <c r="AA153" i="3"/>
  <c r="AB153" i="3"/>
  <c r="X154" i="3"/>
  <c r="AA154" i="3"/>
  <c r="AB154" i="3"/>
  <c r="Y155" i="3"/>
  <c r="Z155" i="3"/>
  <c r="AA155" i="3"/>
  <c r="AB155" i="3"/>
  <c r="X156" i="3"/>
  <c r="AA156" i="3"/>
  <c r="AB156" i="3"/>
  <c r="Y158" i="3"/>
  <c r="Z158" i="3"/>
  <c r="X159" i="3"/>
  <c r="X160" i="3"/>
  <c r="Z160" i="3"/>
  <c r="AB160" i="3"/>
  <c r="AB161" i="3"/>
  <c r="Y162" i="3"/>
  <c r="AA162" i="3"/>
  <c r="Y163" i="3"/>
  <c r="AB163" i="3"/>
  <c r="Y164" i="3"/>
  <c r="AA164" i="3"/>
  <c r="AD165" i="3"/>
  <c r="X165" i="3"/>
  <c r="AA165" i="3"/>
  <c r="AB165" i="3"/>
  <c r="X166" i="3"/>
  <c r="AA166" i="3"/>
  <c r="AB166" i="3"/>
  <c r="Z167" i="3"/>
  <c r="AB167" i="3"/>
  <c r="X168" i="3"/>
  <c r="AB168" i="3"/>
  <c r="Y170" i="3"/>
  <c r="AB170" i="3"/>
  <c r="Y171" i="3"/>
  <c r="AB172" i="3"/>
  <c r="Y174" i="3"/>
  <c r="Y175" i="3"/>
  <c r="Y176" i="3"/>
  <c r="X177" i="3"/>
  <c r="Y177" i="3"/>
  <c r="Z177" i="3"/>
  <c r="AA177" i="3"/>
  <c r="AD178" i="3"/>
  <c r="Y178" i="3"/>
  <c r="AA178" i="3"/>
  <c r="Z179" i="3"/>
  <c r="X180" i="3"/>
  <c r="Z180" i="3"/>
  <c r="AA180" i="3"/>
  <c r="AB180" i="3"/>
  <c r="AD181" i="3"/>
  <c r="Y182" i="3"/>
  <c r="Z182" i="3"/>
  <c r="AB182" i="3"/>
  <c r="AA186" i="3"/>
  <c r="AA187" i="3"/>
  <c r="AB187" i="3"/>
  <c r="Z188" i="3"/>
  <c r="AA188" i="3"/>
  <c r="X189" i="3"/>
  <c r="Z189" i="3"/>
  <c r="AA189" i="3"/>
  <c r="AB189" i="3"/>
  <c r="AA190" i="3"/>
  <c r="X191" i="3"/>
  <c r="Y191" i="3"/>
  <c r="Z191" i="3"/>
  <c r="Z192" i="3"/>
  <c r="AB193" i="3"/>
  <c r="AA194" i="3"/>
  <c r="AB195" i="3"/>
  <c r="X196" i="3"/>
  <c r="AA196" i="3"/>
  <c r="AA197" i="3"/>
  <c r="AA198" i="3"/>
  <c r="AA199" i="3"/>
  <c r="AA200" i="3"/>
  <c r="Y201" i="3"/>
  <c r="Z201" i="3"/>
  <c r="Y202" i="3"/>
  <c r="X203" i="3"/>
  <c r="Y203" i="3"/>
  <c r="Z203" i="3"/>
  <c r="Y204" i="3"/>
  <c r="Z204" i="3"/>
  <c r="AD9" i="3"/>
  <c r="AD10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31" i="3"/>
  <c r="AD36" i="3"/>
  <c r="AD37" i="3"/>
  <c r="AD38" i="3"/>
  <c r="AD39" i="3"/>
  <c r="AD40" i="3"/>
  <c r="AD41" i="3"/>
  <c r="AD43" i="3"/>
  <c r="AD45" i="3"/>
  <c r="AD46" i="3"/>
  <c r="AD47" i="3"/>
  <c r="AD49" i="3"/>
  <c r="AD50" i="3"/>
  <c r="AD51" i="3"/>
  <c r="AD52" i="3"/>
  <c r="AD53" i="3"/>
  <c r="AD54" i="3"/>
  <c r="AD55" i="3"/>
  <c r="AD57" i="3"/>
  <c r="AD58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4" i="3"/>
  <c r="AD75" i="3"/>
  <c r="AD76" i="3"/>
  <c r="AD77" i="3"/>
  <c r="AD79" i="3"/>
  <c r="AD80" i="3"/>
  <c r="AD81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8" i="3"/>
  <c r="AD99" i="3"/>
  <c r="AD101" i="3"/>
  <c r="AD103" i="3"/>
  <c r="AD104" i="3"/>
  <c r="AD106" i="3"/>
  <c r="AD107" i="3"/>
  <c r="AD108" i="3"/>
  <c r="AD109" i="3"/>
  <c r="AD110" i="3"/>
  <c r="AD112" i="3"/>
  <c r="AD114" i="3"/>
  <c r="AD115" i="3"/>
  <c r="AD116" i="3"/>
  <c r="AD117" i="3"/>
  <c r="AD118" i="3"/>
  <c r="AD119" i="3"/>
  <c r="AD122" i="3"/>
  <c r="AD125" i="3"/>
  <c r="AD126" i="3"/>
  <c r="AD127" i="3"/>
  <c r="AD128" i="3"/>
  <c r="AD129" i="3"/>
  <c r="AD130" i="3"/>
  <c r="AD131" i="3"/>
  <c r="AD136" i="3"/>
  <c r="AD137" i="3"/>
  <c r="AD138" i="3"/>
  <c r="AD142" i="3"/>
  <c r="AD143" i="3"/>
  <c r="AD145" i="3"/>
  <c r="AD146" i="3"/>
  <c r="AD147" i="3"/>
  <c r="AD153" i="3"/>
  <c r="AD154" i="3"/>
  <c r="AD155" i="3"/>
  <c r="AD157" i="3"/>
  <c r="AD158" i="3"/>
  <c r="AD159" i="3"/>
  <c r="AD160" i="3"/>
  <c r="AD166" i="3"/>
  <c r="AD167" i="3"/>
  <c r="AD183" i="3"/>
  <c r="AD185" i="3"/>
  <c r="AD186" i="3"/>
  <c r="AD187" i="3"/>
  <c r="AD189" i="3"/>
  <c r="AD190" i="3"/>
  <c r="AD191" i="3"/>
  <c r="AD193" i="3"/>
  <c r="AD195" i="3"/>
  <c r="Y9" i="3"/>
  <c r="X10" i="3"/>
  <c r="Y10" i="3"/>
  <c r="X11" i="3"/>
  <c r="X12" i="3"/>
  <c r="AA12" i="3"/>
  <c r="X13" i="3"/>
  <c r="Y13" i="3"/>
  <c r="Z13" i="3"/>
  <c r="X14" i="3"/>
  <c r="Y14" i="3"/>
  <c r="Z14" i="3"/>
  <c r="AA14" i="3"/>
  <c r="Y15" i="3"/>
  <c r="AB16" i="3"/>
  <c r="X17" i="3"/>
  <c r="X18" i="3"/>
  <c r="X19" i="3"/>
  <c r="X21" i="3"/>
  <c r="X22" i="3"/>
  <c r="Z22" i="3"/>
  <c r="AA22" i="3"/>
  <c r="X23" i="3"/>
  <c r="Y23" i="3"/>
  <c r="Z23" i="3"/>
  <c r="Y24" i="3"/>
  <c r="Z25" i="3"/>
  <c r="Z26" i="3"/>
  <c r="Y27" i="3"/>
  <c r="Z27" i="3"/>
  <c r="Y28" i="3"/>
  <c r="Z28" i="3"/>
  <c r="AB28" i="3"/>
  <c r="Y29" i="3"/>
  <c r="Z29" i="3"/>
  <c r="AA29" i="3"/>
  <c r="Z30" i="3"/>
  <c r="AA30" i="3"/>
  <c r="AB30" i="3"/>
  <c r="X31" i="3"/>
  <c r="Y31" i="3"/>
  <c r="Z31" i="3"/>
  <c r="AB31" i="3"/>
  <c r="X32" i="3"/>
  <c r="AA32" i="3"/>
  <c r="AB32" i="3"/>
  <c r="X33" i="3"/>
  <c r="Y33" i="3"/>
  <c r="AA33" i="3"/>
  <c r="AB33" i="3"/>
  <c r="AA34" i="3"/>
  <c r="AB34" i="3"/>
  <c r="AA35" i="3"/>
  <c r="AB35" i="3"/>
  <c r="Y36" i="3"/>
  <c r="Z36" i="3"/>
  <c r="AB36" i="3"/>
  <c r="Z37" i="3"/>
  <c r="AA37" i="3"/>
  <c r="X38" i="3"/>
  <c r="AA38" i="3"/>
  <c r="AB38" i="3"/>
  <c r="Y39" i="3"/>
  <c r="Z39" i="3"/>
  <c r="AB39" i="3"/>
  <c r="X40" i="3"/>
  <c r="Y40" i="3"/>
  <c r="Z40" i="3"/>
  <c r="AA40" i="3"/>
  <c r="X41" i="3"/>
  <c r="Z41" i="3"/>
  <c r="AA41" i="3"/>
  <c r="AB41" i="3"/>
  <c r="X42" i="3"/>
  <c r="AB42" i="3"/>
  <c r="X43" i="3"/>
  <c r="Y43" i="3"/>
  <c r="Z43" i="3"/>
  <c r="AA43" i="3"/>
  <c r="AB43" i="3"/>
  <c r="X44" i="3"/>
  <c r="Y44" i="3"/>
  <c r="Z44" i="3"/>
  <c r="AA44" i="3"/>
  <c r="AB44" i="3"/>
  <c r="X45" i="3"/>
  <c r="AA45" i="3"/>
  <c r="AA46" i="3"/>
  <c r="X47" i="3"/>
  <c r="Y47" i="3"/>
  <c r="Z47" i="3"/>
  <c r="AA47" i="3"/>
  <c r="AB47" i="3"/>
  <c r="X48" i="3"/>
  <c r="Y48" i="3"/>
  <c r="AA48" i="3"/>
  <c r="X49" i="3"/>
  <c r="Z49" i="3"/>
  <c r="AA49" i="3"/>
  <c r="X50" i="3"/>
  <c r="AA50" i="3"/>
  <c r="X51" i="3"/>
  <c r="Y51" i="3"/>
  <c r="Z51" i="3"/>
  <c r="AA51" i="3"/>
  <c r="X52" i="3"/>
  <c r="Y52" i="3"/>
  <c r="AA52" i="3"/>
  <c r="AB52" i="3"/>
  <c r="X53" i="3"/>
  <c r="Z53" i="3"/>
  <c r="AA53" i="3"/>
  <c r="AB53" i="3"/>
  <c r="X54" i="3"/>
  <c r="AA54" i="3"/>
  <c r="AB54" i="3"/>
  <c r="X55" i="3"/>
  <c r="Z55" i="3"/>
  <c r="AA55" i="3"/>
  <c r="AB55" i="3"/>
  <c r="X56" i="3"/>
  <c r="Y56" i="3"/>
  <c r="Z56" i="3"/>
  <c r="AA56" i="3"/>
  <c r="AB56" i="3"/>
  <c r="X57" i="3"/>
  <c r="AA57" i="3"/>
  <c r="X58" i="3"/>
  <c r="AB58" i="3"/>
  <c r="X59" i="3"/>
  <c r="Z59" i="3"/>
  <c r="AB59" i="3"/>
  <c r="X60" i="3"/>
  <c r="Z60" i="3"/>
  <c r="AA60" i="3"/>
  <c r="AB60" i="3"/>
  <c r="X61" i="3"/>
  <c r="AB61" i="3"/>
  <c r="X62" i="3"/>
  <c r="Y62" i="3"/>
  <c r="Z62" i="3"/>
  <c r="AA63" i="3"/>
  <c r="AB63" i="3"/>
  <c r="AA64" i="3"/>
  <c r="AB64" i="3"/>
  <c r="X65" i="3"/>
  <c r="Y65" i="3"/>
  <c r="Z65" i="3"/>
  <c r="Z66" i="3"/>
  <c r="AA66" i="3"/>
  <c r="AB66" i="3"/>
  <c r="X67" i="3"/>
  <c r="AB67" i="3"/>
  <c r="X68" i="3"/>
  <c r="Y68" i="3"/>
  <c r="AB68" i="3"/>
  <c r="Y69" i="3"/>
  <c r="Z69" i="3"/>
  <c r="X70" i="3"/>
  <c r="Y70" i="3"/>
  <c r="Z70" i="3"/>
  <c r="AA70" i="3"/>
  <c r="X71" i="3"/>
  <c r="Y71" i="3"/>
  <c r="AB71" i="3"/>
  <c r="X72" i="3"/>
  <c r="Y72" i="3"/>
  <c r="AB72" i="3"/>
  <c r="X73" i="3"/>
  <c r="Y73" i="3"/>
  <c r="Z73" i="3"/>
  <c r="X74" i="3"/>
  <c r="Y74" i="3"/>
  <c r="Z74" i="3"/>
  <c r="AB74" i="3"/>
  <c r="X75" i="3"/>
  <c r="Y75" i="3"/>
  <c r="Z75" i="3"/>
  <c r="AA75" i="3"/>
  <c r="AB75" i="3"/>
  <c r="X76" i="3"/>
  <c r="Y76" i="3"/>
  <c r="Z76" i="3"/>
  <c r="AA76" i="3"/>
  <c r="AB76" i="3"/>
  <c r="X77" i="3"/>
  <c r="Y77" i="3"/>
  <c r="Z77" i="3"/>
  <c r="AA77" i="3"/>
  <c r="AB77" i="3"/>
  <c r="X78" i="3"/>
  <c r="Z78" i="3"/>
  <c r="AA78" i="3"/>
  <c r="AB78" i="3"/>
  <c r="X79" i="3"/>
  <c r="Y79" i="3"/>
  <c r="Z79" i="3"/>
  <c r="AA79" i="3"/>
  <c r="X80" i="3"/>
  <c r="Z80" i="3"/>
  <c r="AA80" i="3"/>
  <c r="AB80" i="3"/>
  <c r="X81" i="3"/>
  <c r="Z81" i="3"/>
  <c r="AA81" i="3"/>
  <c r="AB81" i="3"/>
  <c r="X82" i="3"/>
  <c r="Y82" i="3"/>
  <c r="AB82" i="3"/>
  <c r="X83" i="3"/>
  <c r="AA83" i="3"/>
  <c r="AB83" i="3"/>
  <c r="AA84" i="3"/>
  <c r="AB84" i="3"/>
  <c r="X85" i="3"/>
  <c r="Y85" i="3"/>
  <c r="AB85" i="3"/>
  <c r="Y86" i="3"/>
  <c r="X87" i="3"/>
  <c r="AA87" i="3"/>
  <c r="AB87" i="3"/>
  <c r="X88" i="3"/>
  <c r="AA88" i="3"/>
  <c r="AB88" i="3"/>
  <c r="Z89" i="3"/>
  <c r="X90" i="3"/>
  <c r="Y90" i="3"/>
  <c r="Z90" i="3"/>
  <c r="AA90" i="3"/>
  <c r="X91" i="3"/>
  <c r="Y91" i="3"/>
  <c r="Z91" i="3"/>
  <c r="X92" i="3"/>
  <c r="Y92" i="3"/>
  <c r="Z92" i="3"/>
  <c r="Y93" i="3"/>
  <c r="Z93" i="3"/>
  <c r="AA93" i="3"/>
  <c r="AB93" i="3"/>
  <c r="X94" i="3"/>
  <c r="Y94" i="3"/>
  <c r="Z94" i="3"/>
  <c r="AA94" i="3"/>
  <c r="AB94" i="3"/>
  <c r="Y95" i="3"/>
  <c r="Z95" i="3"/>
  <c r="AA95" i="3"/>
  <c r="AB95" i="3"/>
  <c r="Z96" i="3"/>
  <c r="AA96" i="3"/>
  <c r="AB96" i="3"/>
  <c r="Z97" i="3"/>
  <c r="AB97" i="3"/>
  <c r="Y98" i="3"/>
  <c r="AB98" i="3"/>
  <c r="X99" i="3"/>
  <c r="AA99" i="3"/>
  <c r="AB99" i="3"/>
  <c r="X100" i="3"/>
  <c r="X101" i="3"/>
  <c r="Y101" i="3"/>
  <c r="X102" i="3"/>
  <c r="Y102" i="3"/>
  <c r="Z102" i="3"/>
  <c r="AA102" i="3"/>
  <c r="X103" i="3"/>
  <c r="Y103" i="3"/>
  <c r="AB103" i="3"/>
  <c r="AB104" i="3"/>
  <c r="X105" i="3"/>
  <c r="Z105" i="3"/>
  <c r="AA105" i="3"/>
  <c r="X106" i="3"/>
  <c r="AA106" i="3"/>
  <c r="AB106" i="3"/>
  <c r="X107" i="3"/>
  <c r="Y107" i="3"/>
  <c r="AA107" i="3"/>
  <c r="AB107" i="3"/>
  <c r="Z108" i="3"/>
  <c r="AA108" i="3"/>
  <c r="AB108" i="3"/>
  <c r="X109" i="3"/>
  <c r="Z109" i="3"/>
  <c r="AA109" i="3"/>
  <c r="AB109" i="3"/>
  <c r="X110" i="3"/>
  <c r="Z110" i="3"/>
  <c r="AA110" i="3"/>
  <c r="AB110" i="3"/>
  <c r="X111" i="3"/>
  <c r="Z111" i="3"/>
  <c r="X112" i="3"/>
  <c r="Z112" i="3"/>
  <c r="AA112" i="3"/>
  <c r="AB112" i="3"/>
  <c r="X113" i="3"/>
  <c r="AB113" i="3"/>
  <c r="X114" i="3"/>
  <c r="Z114" i="3"/>
  <c r="AA114" i="3"/>
  <c r="X115" i="3"/>
  <c r="Y115" i="3"/>
  <c r="Z115" i="3"/>
  <c r="X116" i="3"/>
  <c r="Y116" i="3"/>
  <c r="Z116" i="3"/>
  <c r="AA116" i="3"/>
  <c r="X117" i="3"/>
  <c r="AA117" i="3"/>
  <c r="AB117" i="3"/>
  <c r="X118" i="3"/>
  <c r="Y118" i="3"/>
  <c r="Z118" i="3"/>
  <c r="Y119" i="3"/>
  <c r="AB119" i="3"/>
  <c r="X120" i="3"/>
  <c r="AA120" i="3"/>
  <c r="Y121" i="3"/>
  <c r="AB121" i="3"/>
  <c r="Y122" i="3"/>
  <c r="AB122" i="3"/>
  <c r="Y123" i="3"/>
  <c r="AB123" i="3"/>
  <c r="X124" i="3"/>
  <c r="Y124" i="3"/>
  <c r="Z124" i="3"/>
  <c r="AA124" i="3"/>
  <c r="X125" i="3"/>
  <c r="Y125" i="3"/>
  <c r="AA125" i="3"/>
  <c r="AB125" i="3"/>
  <c r="Y126" i="3"/>
  <c r="AA126" i="3"/>
  <c r="X127" i="3"/>
  <c r="Y127" i="3"/>
  <c r="Z127" i="3"/>
  <c r="Y128" i="3"/>
  <c r="Z128" i="3"/>
  <c r="X129" i="3"/>
  <c r="Z129" i="3"/>
  <c r="AB129" i="3"/>
  <c r="X130" i="3"/>
  <c r="Y130" i="3"/>
  <c r="Z130" i="3"/>
  <c r="AA130" i="3"/>
  <c r="AB130" i="3"/>
  <c r="X131" i="3"/>
  <c r="Z131" i="3"/>
  <c r="X132" i="3"/>
  <c r="Y132" i="3"/>
  <c r="Z132" i="3"/>
  <c r="AA132" i="3"/>
  <c r="X133" i="3"/>
  <c r="Z133" i="3"/>
  <c r="AB133" i="3"/>
  <c r="AA134" i="3"/>
  <c r="X135" i="3"/>
  <c r="Z135" i="3"/>
  <c r="AB135" i="3"/>
  <c r="X136" i="3"/>
  <c r="Z136" i="3"/>
  <c r="AA136" i="3"/>
  <c r="AB137" i="3"/>
  <c r="Y138" i="3"/>
  <c r="AB138" i="3"/>
  <c r="AB139" i="3"/>
  <c r="X140" i="3"/>
  <c r="AA140" i="3"/>
  <c r="AB140" i="3"/>
  <c r="X141" i="3"/>
  <c r="Z141" i="3"/>
  <c r="AB141" i="3"/>
  <c r="Y142" i="3"/>
  <c r="Z142" i="3"/>
  <c r="AA142" i="3"/>
  <c r="AB142" i="3"/>
  <c r="X143" i="3"/>
  <c r="Y143" i="3"/>
  <c r="Z143" i="3"/>
  <c r="AB143" i="3"/>
  <c r="X144" i="3"/>
  <c r="Y144" i="3"/>
  <c r="Z144" i="3"/>
  <c r="X145" i="3"/>
  <c r="Z145" i="3"/>
  <c r="AB145" i="3"/>
  <c r="Y146" i="3"/>
  <c r="Z146" i="3"/>
  <c r="AA146" i="3"/>
  <c r="AB146" i="3"/>
  <c r="X147" i="3"/>
  <c r="AB147" i="3"/>
  <c r="Y148" i="3"/>
  <c r="AA148" i="3"/>
  <c r="AB148" i="3"/>
  <c r="X149" i="3"/>
  <c r="AA149" i="3"/>
  <c r="AB149" i="3"/>
  <c r="AA150" i="3"/>
  <c r="AB150" i="3"/>
  <c r="AA151" i="3"/>
  <c r="AB151" i="3"/>
  <c r="X152" i="3"/>
  <c r="AA152" i="3"/>
  <c r="X153" i="3"/>
  <c r="Z153" i="3"/>
  <c r="Y154" i="3"/>
  <c r="X155" i="3"/>
  <c r="Y156" i="3"/>
  <c r="Z156" i="3"/>
  <c r="X157" i="3"/>
  <c r="Z157" i="3"/>
  <c r="AA157" i="3"/>
  <c r="AB157" i="3"/>
  <c r="AA158" i="3"/>
  <c r="AB158" i="3"/>
  <c r="Y159" i="3"/>
  <c r="Z159" i="3"/>
  <c r="AB159" i="3"/>
  <c r="Y160" i="3"/>
  <c r="AA160" i="3"/>
  <c r="X161" i="3"/>
  <c r="Z161" i="3"/>
  <c r="AA161" i="3"/>
  <c r="Z162" i="3"/>
  <c r="AB162" i="3"/>
  <c r="X163" i="3"/>
  <c r="Z163" i="3"/>
  <c r="X164" i="3"/>
  <c r="Z164" i="3"/>
  <c r="Y165" i="3"/>
  <c r="Z165" i="3"/>
  <c r="Y166" i="3"/>
  <c r="X167" i="3"/>
  <c r="Y167" i="3"/>
  <c r="Y168" i="3"/>
  <c r="Z168" i="3"/>
  <c r="X169" i="3"/>
  <c r="Z169" i="3"/>
  <c r="AA169" i="3"/>
  <c r="AB169" i="3"/>
  <c r="X170" i="3"/>
  <c r="Z170" i="3"/>
  <c r="AA170" i="3"/>
  <c r="X171" i="3"/>
  <c r="Z171" i="3"/>
  <c r="AB171" i="3"/>
  <c r="X172" i="3"/>
  <c r="Y172" i="3"/>
  <c r="Z172" i="3"/>
  <c r="AA172" i="3"/>
  <c r="X173" i="3"/>
  <c r="Z173" i="3"/>
  <c r="AA173" i="3"/>
  <c r="AB173" i="3"/>
  <c r="AA174" i="3"/>
  <c r="AB174" i="3"/>
  <c r="X175" i="3"/>
  <c r="Z175" i="3"/>
  <c r="AA175" i="3"/>
  <c r="X176" i="3"/>
  <c r="Z176" i="3"/>
  <c r="AA176" i="3"/>
  <c r="AB177" i="3"/>
  <c r="AB178" i="3"/>
  <c r="X179" i="3"/>
  <c r="AB179" i="3"/>
  <c r="Y180" i="3"/>
  <c r="X181" i="3"/>
  <c r="Y181" i="3"/>
  <c r="Z181" i="3"/>
  <c r="AA181" i="3"/>
  <c r="AB181" i="3"/>
  <c r="AA182" i="3"/>
  <c r="X183" i="3"/>
  <c r="Y183" i="3"/>
  <c r="Z183" i="3"/>
  <c r="AA183" i="3"/>
  <c r="AB183" i="3"/>
  <c r="X184" i="3"/>
  <c r="Z184" i="3"/>
  <c r="AA184" i="3"/>
  <c r="X185" i="3"/>
  <c r="Z185" i="3"/>
  <c r="AA185" i="3"/>
  <c r="AB185" i="3"/>
  <c r="Y186" i="3"/>
  <c r="AB186" i="3"/>
  <c r="X187" i="3"/>
  <c r="Y187" i="3"/>
  <c r="Z187" i="3"/>
  <c r="X188" i="3"/>
  <c r="Y188" i="3"/>
  <c r="Y189" i="3"/>
  <c r="Y190" i="3"/>
  <c r="AB190" i="3"/>
  <c r="AB191" i="3"/>
  <c r="X192" i="3"/>
  <c r="Y192" i="3"/>
  <c r="AB192" i="3"/>
  <c r="X193" i="3"/>
  <c r="Z193" i="3"/>
  <c r="AA193" i="3"/>
  <c r="Y194" i="3"/>
  <c r="Z194" i="3"/>
  <c r="X195" i="3"/>
  <c r="Y195" i="3"/>
  <c r="Z195" i="3"/>
  <c r="Y196" i="3"/>
  <c r="Z196" i="3"/>
  <c r="Z197" i="3"/>
  <c r="AB197" i="3"/>
  <c r="Y198" i="3"/>
  <c r="AB198" i="3"/>
  <c r="X199" i="3"/>
  <c r="Y199" i="3"/>
  <c r="Z199" i="3"/>
  <c r="AB199" i="3"/>
  <c r="X200" i="3"/>
  <c r="Y200" i="3"/>
  <c r="X201" i="3"/>
  <c r="AA201" i="3"/>
  <c r="AB201" i="3"/>
  <c r="X202" i="3"/>
  <c r="AA202" i="3"/>
  <c r="AB202" i="3"/>
  <c r="AB203" i="3"/>
  <c r="X204" i="3"/>
  <c r="AA204" i="3"/>
  <c r="AB204" i="3"/>
  <c r="AD134" i="3" l="1"/>
  <c r="AD184" i="3"/>
  <c r="AD152" i="3"/>
  <c r="AD182" i="3"/>
  <c r="AD194" i="3"/>
  <c r="AD82" i="3"/>
  <c r="AD111" i="3"/>
  <c r="AD124" i="3"/>
  <c r="AD176" i="3"/>
  <c r="X35" i="3"/>
  <c r="X34" i="3"/>
  <c r="AD33" i="3"/>
  <c r="AD32" i="3"/>
  <c r="Y22" i="3"/>
  <c r="Y21" i="3"/>
  <c r="Y18" i="3"/>
  <c r="Y17" i="3"/>
  <c r="Y16" i="3"/>
  <c r="X25" i="3"/>
  <c r="X24" i="3"/>
  <c r="X15" i="3"/>
  <c r="X9" i="3"/>
  <c r="Y12" i="3"/>
  <c r="Y11" i="3"/>
  <c r="X30" i="3"/>
  <c r="AD30" i="3"/>
  <c r="Y30" i="3"/>
  <c r="AD29" i="3"/>
  <c r="X16" i="3"/>
  <c r="AD28" i="3"/>
  <c r="X26" i="3"/>
  <c r="AD27" i="3"/>
  <c r="AD11" i="3"/>
  <c r="AD25" i="3"/>
  <c r="AD24" i="3"/>
  <c r="Y25" i="3"/>
  <c r="AA18" i="3"/>
  <c r="AA16" i="3"/>
  <c r="Z18" i="3"/>
  <c r="Z16" i="3"/>
  <c r="AD179" i="3"/>
  <c r="AD174" i="3"/>
  <c r="AD173" i="3"/>
  <c r="AD171" i="3"/>
  <c r="AD170" i="3"/>
  <c r="AD169" i="3"/>
  <c r="AD44" i="3"/>
  <c r="AD199" i="3"/>
  <c r="AD161" i="3"/>
  <c r="AD162" i="3"/>
  <c r="AD141" i="3"/>
  <c r="AD121" i="3"/>
  <c r="AD102" i="3"/>
  <c r="AD78" i="3"/>
  <c r="AD100" i="3"/>
  <c r="AD135" i="3"/>
  <c r="AD35" i="3"/>
  <c r="AD42" i="3"/>
  <c r="AD34" i="3"/>
  <c r="AD26" i="3"/>
  <c r="AD133" i="3"/>
  <c r="AD97" i="3"/>
  <c r="AD73" i="3"/>
  <c r="AD200" i="3"/>
  <c r="AD56" i="3"/>
  <c r="AD48" i="3"/>
  <c r="AD197" i="3"/>
  <c r="AD151" i="3"/>
  <c r="AD177" i="3"/>
  <c r="AD168" i="3"/>
  <c r="AD150" i="3"/>
  <c r="AD149" i="3"/>
  <c r="AD139" i="3"/>
  <c r="AD175" i="3"/>
  <c r="AD113" i="3"/>
  <c r="AD203" i="3"/>
  <c r="AD192" i="3"/>
  <c r="AD120" i="3"/>
  <c r="AD201" i="3"/>
  <c r="AD163" i="3"/>
  <c r="AD132" i="3"/>
  <c r="AD164" i="3"/>
  <c r="AD156" i="3"/>
  <c r="AD148" i="3"/>
  <c r="AD188" i="3"/>
  <c r="AD172" i="3"/>
  <c r="AD196" i="3"/>
  <c r="AD140" i="3"/>
  <c r="AD204" i="3"/>
  <c r="AD180" i="3"/>
  <c r="AD105" i="3"/>
  <c r="AD202" i="3"/>
  <c r="X7" i="3"/>
  <c r="X8" i="3"/>
  <c r="X6" i="3" l="1"/>
  <c r="Y6" i="3" l="1"/>
  <c r="Z6" i="3"/>
  <c r="AA6" i="3"/>
  <c r="AB6" i="3"/>
  <c r="Y7" i="3"/>
  <c r="Z7" i="3"/>
  <c r="AA7" i="3"/>
  <c r="AB7" i="3"/>
  <c r="Y8" i="3"/>
  <c r="Z8" i="3"/>
  <c r="AA8" i="3"/>
  <c r="AB8" i="3"/>
  <c r="AD8" i="3" l="1"/>
  <c r="AD7" i="3"/>
  <c r="AD6" i="3"/>
  <c r="M5" i="3" l="1"/>
  <c r="J5" i="3"/>
  <c r="X5" i="3"/>
  <c r="X4" i="3" s="1"/>
  <c r="O5" i="3"/>
  <c r="P5" i="3"/>
  <c r="Q5" i="3"/>
  <c r="N5" i="3"/>
  <c r="M1" i="3"/>
  <c r="J1" i="3"/>
  <c r="C1" i="3"/>
  <c r="U8" i="3" l="1"/>
  <c r="U20" i="3"/>
  <c r="U16" i="3"/>
  <c r="U28" i="3"/>
  <c r="U12" i="3"/>
  <c r="U21" i="3"/>
  <c r="U17" i="3"/>
  <c r="U24" i="3"/>
  <c r="U27" i="3"/>
  <c r="U13" i="3"/>
  <c r="U15" i="3"/>
  <c r="U14" i="3"/>
  <c r="U26" i="3"/>
  <c r="U11" i="3"/>
  <c r="U7" i="3"/>
  <c r="U10" i="3"/>
  <c r="U9" i="3"/>
  <c r="U18" i="3"/>
  <c r="U6" i="3"/>
  <c r="U22" i="3"/>
  <c r="U29" i="3"/>
  <c r="R16" i="3"/>
  <c r="R6" i="3"/>
  <c r="R24" i="3"/>
  <c r="R7" i="3"/>
  <c r="R28" i="3"/>
  <c r="R27" i="3"/>
  <c r="R17" i="3"/>
  <c r="R26" i="3"/>
  <c r="R8" i="3"/>
  <c r="R22" i="3"/>
  <c r="R20" i="3"/>
  <c r="R14" i="3"/>
  <c r="R15" i="3"/>
  <c r="R12" i="3"/>
  <c r="R29" i="3"/>
  <c r="R21" i="3"/>
  <c r="R18" i="3"/>
  <c r="R13" i="3"/>
  <c r="R11" i="3"/>
  <c r="R9" i="3"/>
  <c r="R10" i="3"/>
  <c r="Y5" i="3"/>
  <c r="Y4" i="3" s="1"/>
  <c r="AD5" i="3"/>
  <c r="AD4" i="3" s="1"/>
  <c r="U5" i="3"/>
  <c r="K5" i="3"/>
  <c r="F5" i="3"/>
  <c r="AA5" i="3"/>
  <c r="AA4" i="3" s="1"/>
  <c r="Z5" i="3"/>
  <c r="Z4" i="3" s="1"/>
  <c r="AB5" i="3"/>
  <c r="AB4" i="3" s="1"/>
  <c r="R5" i="3"/>
  <c r="L5" i="3"/>
  <c r="S5" i="3"/>
  <c r="T5" i="3"/>
  <c r="Z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Szitás Péter</author>
  </authors>
  <commentList>
    <comment ref="V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Szitás Péter:</t>
        </r>
        <r>
          <rPr>
            <sz val="9"/>
            <color indexed="81"/>
            <rFont val="Tahoma"/>
            <family val="2"/>
            <charset val="238"/>
          </rPr>
          <t xml:space="preserve">
K:\Nesting\szabas.pgmx
</t>
        </r>
      </text>
    </comment>
    <comment ref="F4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Szitás Péter:</t>
        </r>
        <r>
          <rPr>
            <sz val="9"/>
            <color indexed="81"/>
            <rFont val="Tahoma"/>
            <family val="2"/>
            <charset val="238"/>
          </rPr>
          <t xml:space="preserve">
nem lehet üres cella
alapesetben az érték 0
</t>
        </r>
      </text>
    </comment>
  </commentList>
</comments>
</file>

<file path=xl/sharedStrings.xml><?xml version="1.0" encoding="utf-8"?>
<sst xmlns="http://schemas.openxmlformats.org/spreadsheetml/2006/main" count="81" uniqueCount="72">
  <si>
    <t>Szélesség</t>
  </si>
  <si>
    <t>Hosszúság</t>
  </si>
  <si>
    <t>Anyag</t>
  </si>
  <si>
    <t>Színkód/Név</t>
  </si>
  <si>
    <t>Megrendelő neve:</t>
  </si>
  <si>
    <t>H</t>
  </si>
  <si>
    <t>0,4mm ABS</t>
  </si>
  <si>
    <t>2mm ABS</t>
  </si>
  <si>
    <t>1mm ABS</t>
  </si>
  <si>
    <t>Címe/Számla címe:</t>
  </si>
  <si>
    <t>Megrendelés (X):</t>
  </si>
  <si>
    <t>Ajánlatkérés (X):</t>
  </si>
  <si>
    <t>Dátum:</t>
  </si>
  <si>
    <t>Telefonszám:</t>
  </si>
  <si>
    <t>Email cím:</t>
  </si>
  <si>
    <t>Élzárás</t>
  </si>
  <si>
    <t>Sorszám</t>
  </si>
  <si>
    <t>Élzárási típusok (X)</t>
  </si>
  <si>
    <t>Vtg.</t>
  </si>
  <si>
    <t>EVA</t>
  </si>
  <si>
    <t>pozíció</t>
  </si>
  <si>
    <t>E</t>
  </si>
  <si>
    <t>B</t>
  </si>
  <si>
    <t>J</t>
  </si>
  <si>
    <t xml:space="preserve">Megrendelés száma: </t>
  </si>
  <si>
    <t>élzáró típusok</t>
  </si>
  <si>
    <t>Az élzáró színe módosítható, alapesetben színazonos</t>
  </si>
  <si>
    <t>Megnevezés</t>
  </si>
  <si>
    <t>DB</t>
  </si>
  <si>
    <t>Eltérő színű élzárás</t>
  </si>
  <si>
    <t xml:space="preserve">                       Hosszúsági méret a szálirány!                                                                  A méretek élzáró anyaggal együtt értendők.</t>
  </si>
  <si>
    <t>élléc</t>
  </si>
  <si>
    <t>szabaszat@suliwood.hu</t>
  </si>
  <si>
    <t>AFA Kft.</t>
  </si>
  <si>
    <t>9246 Mosonudvar Esze Tamás utca 15.</t>
  </si>
  <si>
    <t>Tel.: +3620/3941716</t>
  </si>
  <si>
    <t>www.suliwood.hu</t>
  </si>
  <si>
    <t>Szabászati megrendelőlap</t>
  </si>
  <si>
    <t>megrendelő neve:</t>
  </si>
  <si>
    <t>megr.szám:</t>
  </si>
  <si>
    <t>ragaszasztó típusa:            (EVA, PU)</t>
  </si>
  <si>
    <t>Erezet:                               (0=nincs, 1=X, 2=Y)</t>
  </si>
  <si>
    <t>élzáró színe:                (ha színazonos akkor nem kell beírni semmit)</t>
  </si>
  <si>
    <t>Program neve</t>
  </si>
  <si>
    <t>K:\Nesting\szabas.pgmx</t>
  </si>
  <si>
    <t>Süli Woodwork</t>
  </si>
  <si>
    <t>Fix mezők</t>
  </si>
  <si>
    <t xml:space="preserve">Szabad mezők, numerikus vagy szöveges is lehet, </t>
  </si>
  <si>
    <t>Üres oszlop</t>
  </si>
  <si>
    <t>Mennyiség</t>
  </si>
  <si>
    <t>Extra mennyiség</t>
  </si>
  <si>
    <t>Hossz</t>
  </si>
  <si>
    <t>Vastagság</t>
  </si>
  <si>
    <t>Erezet (0=nincs, 1=X, 2=Y)</t>
  </si>
  <si>
    <t>pozíció szám</t>
  </si>
  <si>
    <t>élzárás</t>
  </si>
  <si>
    <t>megrsz./megrendelő neve</t>
  </si>
  <si>
    <t>QR kód</t>
  </si>
  <si>
    <t>db (mennyiség másolata az etikett nyomtatása miatt)</t>
  </si>
  <si>
    <t xml:space="preserve">Ragasztó típusa </t>
  </si>
  <si>
    <t>megjegyzés</t>
  </si>
  <si>
    <t xml:space="preserve">összes élzáró hossza: </t>
  </si>
  <si>
    <t>felület</t>
  </si>
  <si>
    <t>élzáró anyag zárásonkét 4cm plusz beleszámolva</t>
  </si>
  <si>
    <r>
      <rPr>
        <sz val="24"/>
        <rFont val="Times New Roman"/>
        <family val="1"/>
        <charset val="238"/>
      </rPr>
      <t>szabás</t>
    </r>
    <r>
      <rPr>
        <sz val="10"/>
        <rFont val="Times New Roman"/>
        <family val="1"/>
        <charset val="238"/>
      </rPr>
      <t xml:space="preserve">             </t>
    </r>
    <r>
      <rPr>
        <sz val="8"/>
        <rFont val="Times New Roman"/>
        <family val="1"/>
        <charset val="238"/>
      </rPr>
      <t xml:space="preserve"> (kerület fele)</t>
    </r>
  </si>
  <si>
    <t>m2</t>
  </si>
  <si>
    <t>eleje</t>
  </si>
  <si>
    <t>hátulja</t>
  </si>
  <si>
    <t>bal oldal</t>
  </si>
  <si>
    <t>jobb oldal</t>
  </si>
  <si>
    <t>szabászati lapon megadott értéket figyeli, nem ezt a cellát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</si>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</sst>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E]yyyy/\ mmm/\ d\.;@"/>
    <numFmt numFmtId="165" formatCode="0.00&quot; fm&quot;"/>
    <numFmt numFmtId="166" formatCode="0.00&quot; m2&quot;"/>
    <numFmt numFmtId="167" formatCode="0.0&quot; fm&quot;"/>
  </numFmts>
  <fonts count="2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8.5"/>
      <color rgb="FFFF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22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0"/>
      <name val="Times New Roman"/>
      <family val="1"/>
      <charset val="238"/>
    </font>
    <font>
      <sz val="24"/>
      <name val="Times New Roman"/>
      <family val="1"/>
      <charset val="238"/>
    </font>
    <font>
      <sz val="8"/>
      <name val="Times New Roman"/>
      <family val="1"/>
      <charset val="238"/>
    </font>
    <font>
      <sz val="20"/>
      <name val="Times New Roman"/>
      <family val="1"/>
      <charset val="238"/>
    </font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5" fillId="0" borderId="0"/>
    <xf numFmtId="0" fontId="26" fillId="0" borderId="0" applyBorder="0" applyProtection="0"/>
  </cellStyleXfs>
  <cellXfs count="162">
    <xf numFmtId="0" fontId="0" fillId="0" borderId="0" xfId="0"/>
    <xf numFmtId="1" fontId="0" fillId="0" borderId="1" xfId="0" applyNumberFormat="1" applyFill="1" applyBorder="1" applyAlignment="1" applyProtection="1">
      <alignment horizontal="center" vertical="center"/>
      <protection locked="0"/>
    </xf>
    <xf numFmtId="1" fontId="0" fillId="0" borderId="2" xfId="0" applyNumberFormat="1" applyFill="1" applyBorder="1" applyAlignment="1" applyProtection="1">
      <alignment horizontal="center"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/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1" fillId="0" borderId="0" xfId="1" applyAlignment="1" applyProtection="1">
      <alignment horizontal="left"/>
    </xf>
    <xf numFmtId="0" fontId="0" fillId="0" borderId="0" xfId="0" applyBorder="1" applyAlignment="1" applyProtection="1"/>
    <xf numFmtId="0" fontId="5" fillId="2" borderId="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6" fillId="2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" fontId="0" fillId="0" borderId="13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wrapText="1"/>
    </xf>
    <xf numFmtId="0" fontId="5" fillId="2" borderId="25" xfId="0" applyFont="1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vertical="center"/>
    </xf>
    <xf numFmtId="0" fontId="6" fillId="2" borderId="35" xfId="0" applyFont="1" applyFill="1" applyBorder="1" applyAlignment="1" applyProtection="1">
      <alignment horizontal="center" vertical="center"/>
    </xf>
    <xf numFmtId="0" fontId="1" fillId="0" borderId="0" xfId="1" applyAlignment="1" applyProtection="1">
      <alignment horizontal="left"/>
      <protection locked="0"/>
    </xf>
    <xf numFmtId="0" fontId="2" fillId="0" borderId="0" xfId="0" applyFont="1"/>
    <xf numFmtId="0" fontId="9" fillId="0" borderId="0" xfId="0" applyFont="1" applyBorder="1" applyAlignment="1">
      <alignment vertical="center"/>
    </xf>
    <xf numFmtId="0" fontId="10" fillId="0" borderId="0" xfId="0" applyFont="1" applyBorder="1" applyAlignment="1" applyProtection="1"/>
    <xf numFmtId="1" fontId="0" fillId="0" borderId="24" xfId="0" applyNumberForma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>
      <alignment vertical="center"/>
    </xf>
    <xf numFmtId="0" fontId="12" fillId="3" borderId="32" xfId="0" applyFont="1" applyFill="1" applyBorder="1" applyAlignment="1">
      <alignment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/>
    </xf>
    <xf numFmtId="0" fontId="13" fillId="6" borderId="39" xfId="0" applyFont="1" applyFill="1" applyBorder="1"/>
    <xf numFmtId="0" fontId="13" fillId="6" borderId="36" xfId="0" applyFont="1" applyFill="1" applyBorder="1"/>
    <xf numFmtId="0" fontId="13" fillId="6" borderId="40" xfId="0" applyFont="1" applyFill="1" applyBorder="1"/>
    <xf numFmtId="0" fontId="0" fillId="0" borderId="32" xfId="0" applyBorder="1" applyAlignment="1">
      <alignment horizontal="center" vertical="center"/>
    </xf>
    <xf numFmtId="0" fontId="0" fillId="8" borderId="14" xfId="0" applyFill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textRotation="90"/>
    </xf>
    <xf numFmtId="0" fontId="0" fillId="4" borderId="41" xfId="0" applyFill="1" applyBorder="1" applyAlignment="1">
      <alignment horizontal="left"/>
    </xf>
    <xf numFmtId="0" fontId="0" fillId="8" borderId="5" xfId="0" applyFill="1" applyBorder="1"/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1" fontId="0" fillId="4" borderId="5" xfId="0" applyNumberForma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12" fillId="7" borderId="38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/>
    <xf numFmtId="0" fontId="12" fillId="10" borderId="0" xfId="0" applyFont="1" applyFill="1"/>
    <xf numFmtId="0" fontId="12" fillId="0" borderId="0" xfId="0" applyFont="1"/>
    <xf numFmtId="0" fontId="21" fillId="0" borderId="21" xfId="0" applyFont="1" applyBorder="1" applyAlignment="1">
      <alignment horizontal="center" vertical="center"/>
    </xf>
    <xf numFmtId="0" fontId="21" fillId="0" borderId="0" xfId="0" applyFont="1"/>
    <xf numFmtId="0" fontId="21" fillId="0" borderId="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66" fontId="21" fillId="0" borderId="25" xfId="0" applyNumberFormat="1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/>
    </xf>
    <xf numFmtId="165" fontId="21" fillId="0" borderId="33" xfId="0" applyNumberFormat="1" applyFont="1" applyBorder="1" applyAlignment="1">
      <alignment horizontal="center" vertical="center"/>
    </xf>
    <xf numFmtId="167" fontId="24" fillId="10" borderId="12" xfId="0" applyNumberFormat="1" applyFont="1" applyFill="1" applyBorder="1" applyAlignment="1">
      <alignment horizontal="center" vertical="center"/>
    </xf>
    <xf numFmtId="0" fontId="19" fillId="5" borderId="3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/>
    </xf>
    <xf numFmtId="1" fontId="25" fillId="0" borderId="5" xfId="2" applyNumberFormat="1" applyBorder="1" applyAlignment="1" applyProtection="1">
      <alignment horizontal="center" vertical="center"/>
      <protection locked="0"/>
    </xf>
    <xf numFmtId="0" fontId="25" fillId="0" borderId="5" xfId="2" applyFont="1" applyBorder="1" applyAlignment="1" applyProtection="1">
      <alignment horizontal="center" vertical="center"/>
      <protection locked="0"/>
    </xf>
    <xf numFmtId="1" fontId="25" fillId="0" borderId="4" xfId="2" applyNumberFormat="1" applyBorder="1" applyAlignment="1" applyProtection="1">
      <alignment horizontal="center" vertical="center"/>
      <protection locked="0"/>
    </xf>
    <xf numFmtId="1" fontId="25" fillId="0" borderId="6" xfId="2" applyNumberFormat="1" applyBorder="1" applyAlignment="1" applyProtection="1">
      <alignment horizontal="center" vertical="center"/>
      <protection locked="0"/>
    </xf>
    <xf numFmtId="1" fontId="25" fillId="0" borderId="37" xfId="2" applyNumberFormat="1" applyBorder="1" applyAlignment="1" applyProtection="1">
      <alignment horizontal="center" vertical="center"/>
      <protection locked="0"/>
    </xf>
    <xf numFmtId="1" fontId="25" fillId="0" borderId="1" xfId="2" applyNumberFormat="1" applyBorder="1" applyAlignment="1" applyProtection="1">
      <alignment horizontal="center" vertical="center"/>
      <protection locked="0"/>
    </xf>
    <xf numFmtId="1" fontId="25" fillId="0" borderId="3" xfId="2" applyNumberFormat="1" applyBorder="1" applyAlignment="1" applyProtection="1">
      <alignment horizontal="center" vertical="center"/>
      <protection locked="0"/>
    </xf>
    <xf numFmtId="0" fontId="25" fillId="0" borderId="1" xfId="2" applyFont="1" applyBorder="1" applyAlignment="1" applyProtection="1">
      <alignment horizontal="center" vertical="center"/>
      <protection locked="0"/>
    </xf>
    <xf numFmtId="1" fontId="25" fillId="0" borderId="2" xfId="2" applyNumberFormat="1" applyBorder="1" applyAlignment="1" applyProtection="1">
      <alignment horizontal="center" vertical="center"/>
      <protection locked="0"/>
    </xf>
    <xf numFmtId="1" fontId="25" fillId="0" borderId="24" xfId="2" applyNumberFormat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36" xfId="0" applyFont="1" applyBorder="1" applyAlignment="1" applyProtection="1">
      <alignment horizont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" fillId="0" borderId="7" xfId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/>
    <xf numFmtId="0" fontId="0" fillId="2" borderId="1" xfId="0" applyFill="1" applyBorder="1" applyAlignment="1" applyProtection="1"/>
    <xf numFmtId="0" fontId="0" fillId="2" borderId="3" xfId="0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/>
    </xf>
    <xf numFmtId="0" fontId="6" fillId="2" borderId="34" xfId="0" applyFont="1" applyFill="1" applyBorder="1" applyAlignment="1" applyProtection="1">
      <alignment horizontal="center"/>
    </xf>
    <xf numFmtId="0" fontId="0" fillId="2" borderId="21" xfId="0" applyFill="1" applyBorder="1" applyAlignment="1" applyProtection="1"/>
    <xf numFmtId="0" fontId="0" fillId="2" borderId="22" xfId="0" applyFill="1" applyBorder="1" applyAlignment="1" applyProtection="1"/>
    <xf numFmtId="0" fontId="0" fillId="2" borderId="29" xfId="0" applyFill="1" applyBorder="1" applyAlignment="1" applyProtection="1"/>
    <xf numFmtId="0" fontId="0" fillId="2" borderId="19" xfId="0" applyFill="1" applyBorder="1" applyAlignment="1" applyProtection="1">
      <alignment horizontal="center"/>
    </xf>
    <xf numFmtId="0" fontId="0" fillId="2" borderId="31" xfId="0" applyFill="1" applyBorder="1" applyAlignment="1" applyProtection="1">
      <alignment horizontal="center"/>
    </xf>
    <xf numFmtId="164" fontId="0" fillId="0" borderId="9" xfId="0" applyNumberFormat="1" applyFill="1" applyBorder="1" applyAlignment="1" applyProtection="1">
      <alignment horizontal="center" vertical="center"/>
      <protection locked="0"/>
    </xf>
    <xf numFmtId="164" fontId="0" fillId="0" borderId="43" xfId="0" applyNumberFormat="1" applyFill="1" applyBorder="1" applyAlignment="1" applyProtection="1">
      <alignment horizontal="center" vertical="center"/>
      <protection locked="0"/>
    </xf>
    <xf numFmtId="49" fontId="0" fillId="0" borderId="25" xfId="0" applyNumberFormat="1" applyFill="1" applyBorder="1" applyAlignment="1" applyProtection="1">
      <alignment horizontal="center" vertical="center"/>
      <protection locked="0"/>
    </xf>
    <xf numFmtId="49" fontId="0" fillId="0" borderId="33" xfId="0" applyNumberForma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textRotation="90"/>
    </xf>
    <xf numFmtId="0" fontId="2" fillId="2" borderId="25" xfId="0" applyFont="1" applyFill="1" applyBorder="1" applyAlignment="1" applyProtection="1">
      <alignment horizontal="center" vertical="center" textRotation="90"/>
    </xf>
    <xf numFmtId="0" fontId="2" fillId="2" borderId="22" xfId="0" applyFont="1" applyFill="1" applyBorder="1" applyAlignment="1" applyProtection="1">
      <alignment horizontal="center" vertical="center" textRotation="90"/>
    </xf>
    <xf numFmtId="0" fontId="2" fillId="2" borderId="10" xfId="0" applyFont="1" applyFill="1" applyBorder="1" applyAlignment="1" applyProtection="1">
      <alignment horizontal="center" vertical="center" textRotation="90"/>
    </xf>
    <xf numFmtId="0" fontId="6" fillId="2" borderId="22" xfId="0" applyFont="1" applyFill="1" applyBorder="1" applyAlignment="1" applyProtection="1">
      <alignment horizontal="center"/>
    </xf>
    <xf numFmtId="0" fontId="6" fillId="2" borderId="29" xfId="0" applyFont="1" applyFill="1" applyBorder="1" applyAlignment="1" applyProtection="1">
      <alignment horizontal="center"/>
    </xf>
    <xf numFmtId="0" fontId="8" fillId="2" borderId="32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/>
    <xf numFmtId="0" fontId="0" fillId="2" borderId="10" xfId="0" applyFill="1" applyBorder="1" applyAlignment="1" applyProtection="1"/>
    <xf numFmtId="0" fontId="0" fillId="2" borderId="26" xfId="0" applyFill="1" applyBorder="1" applyAlignment="1" applyProtection="1"/>
    <xf numFmtId="0" fontId="0" fillId="2" borderId="21" xfId="0" applyFill="1" applyBorder="1" applyAlignment="1" applyProtection="1">
      <alignment horizontal="left"/>
    </xf>
    <xf numFmtId="0" fontId="0" fillId="2" borderId="22" xfId="0" applyFill="1" applyBorder="1" applyAlignment="1" applyProtection="1">
      <alignment horizontal="left"/>
    </xf>
    <xf numFmtId="0" fontId="0" fillId="2" borderId="29" xfId="0" applyFill="1" applyBorder="1" applyAlignment="1" applyProtection="1">
      <alignment horizontal="left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49" fontId="0" fillId="0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0" fillId="2" borderId="26" xfId="0" applyFill="1" applyBorder="1" applyAlignment="1" applyProtection="1">
      <alignment horizontal="left"/>
    </xf>
    <xf numFmtId="0" fontId="0" fillId="2" borderId="27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165" fontId="20" fillId="8" borderId="36" xfId="0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wrapText="1"/>
    </xf>
    <xf numFmtId="0" fontId="21" fillId="0" borderId="42" xfId="0" applyFont="1" applyBorder="1" applyAlignment="1">
      <alignment horizontal="center" wrapText="1"/>
    </xf>
    <xf numFmtId="0" fontId="14" fillId="7" borderId="19" xfId="0" applyFont="1" applyFill="1" applyBorder="1" applyAlignment="1">
      <alignment horizontal="center" vertical="center"/>
    </xf>
    <xf numFmtId="0" fontId="14" fillId="7" borderId="31" xfId="0" applyFont="1" applyFill="1" applyBorder="1" applyAlignment="1">
      <alignment horizontal="center" vertical="center"/>
    </xf>
    <xf numFmtId="0" fontId="14" fillId="7" borderId="20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12" fillId="5" borderId="38" xfId="0" applyFont="1" applyFill="1" applyBorder="1" applyAlignment="1" applyProtection="1">
      <alignment horizontal="center" vertical="center"/>
      <protection locked="0"/>
    </xf>
    <xf numFmtId="0" fontId="12" fillId="5" borderId="20" xfId="0" applyFont="1" applyFill="1" applyBorder="1" applyAlignment="1" applyProtection="1">
      <alignment horizontal="center" vertical="center"/>
      <protection locked="0"/>
    </xf>
    <xf numFmtId="0" fontId="12" fillId="3" borderId="32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</cellXfs>
  <cellStyles count="4">
    <cellStyle name="Hivatkozás" xfId="1" builtinId="8"/>
    <cellStyle name="Hivatkozás 2" xfId="3" xr:uid="{00000000-0005-0000-0000-000001000000}"/>
    <cellStyle name="Normál" xfId="0" builtinId="0"/>
    <cellStyle name="Normál 2" xfId="2" xr:uid="{00000000-0005-0000-0000-000003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13</xdr:row>
      <xdr:rowOff>95250</xdr:rowOff>
    </xdr:from>
    <xdr:to>
      <xdr:col>5</xdr:col>
      <xdr:colOff>28575</xdr:colOff>
      <xdr:row>15</xdr:row>
      <xdr:rowOff>228600</xdr:rowOff>
    </xdr:to>
    <xdr:pic>
      <xdr:nvPicPr>
        <xdr:cNvPr id="2189" name="Kép 3">
          <a:extLst>
            <a:ext uri="{FF2B5EF4-FFF2-40B4-BE49-F238E27FC236}">
              <a16:creationId xmlns:a16="http://schemas.microsoft.com/office/drawing/2014/main" id="{EA5A72CE-01D6-4C65-97D2-6E5FE6048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2971800"/>
          <a:ext cx="14192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1</xdr:row>
      <xdr:rowOff>28575</xdr:rowOff>
    </xdr:from>
    <xdr:to>
      <xdr:col>2</xdr:col>
      <xdr:colOff>1200150</xdr:colOff>
      <xdr:row>6</xdr:row>
      <xdr:rowOff>47625</xdr:rowOff>
    </xdr:to>
    <xdr:pic>
      <xdr:nvPicPr>
        <xdr:cNvPr id="2190" name="Kép 3">
          <a:extLst>
            <a:ext uri="{FF2B5EF4-FFF2-40B4-BE49-F238E27FC236}">
              <a16:creationId xmlns:a16="http://schemas.microsoft.com/office/drawing/2014/main" id="{142E1D05-6F36-4814-BD5B-540DC768A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76225"/>
          <a:ext cx="17526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liwood.hu/" TargetMode="External"/><Relationship Id="rId1" Type="http://schemas.openxmlformats.org/officeDocument/2006/relationships/hyperlink" Target="mailto:szabaszat@suliwood.h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M219"/>
  <sheetViews>
    <sheetView tabSelected="1" zoomScaleNormal="100" workbookViewId="0">
      <selection activeCell="D8" sqref="D8:E8"/>
    </sheetView>
  </sheetViews>
  <sheetFormatPr defaultRowHeight="15" x14ac:dyDescent="0.25"/>
  <cols>
    <col min="1" max="1" width="6" style="5" customWidth="1"/>
    <col min="2" max="2" width="5.28515625" style="5" customWidth="1"/>
    <col min="3" max="3" width="26" style="5" customWidth="1"/>
    <col min="4" max="4" width="6" style="5" customWidth="1"/>
    <col min="5" max="5" width="24" style="5" customWidth="1"/>
    <col min="6" max="6" width="8.5703125" style="5" customWidth="1"/>
    <col min="7" max="8" width="11.42578125" style="5" customWidth="1"/>
    <col min="9" max="12" width="4" style="5" customWidth="1"/>
    <col min="13" max="16384" width="9.140625" style="5"/>
  </cols>
  <sheetData>
    <row r="1" spans="1:13" ht="19.5" thickBot="1" x14ac:dyDescent="0.3">
      <c r="A1" s="80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31"/>
    </row>
    <row r="2" spans="1:13" ht="15.75" x14ac:dyDescent="0.25">
      <c r="C2" s="6"/>
      <c r="D2" s="30" t="s">
        <v>33</v>
      </c>
      <c r="E2" s="6"/>
      <c r="G2" s="7"/>
      <c r="H2" s="7"/>
      <c r="I2" s="8"/>
      <c r="J2" s="8"/>
      <c r="K2" s="8"/>
    </row>
    <row r="3" spans="1:13" ht="15.75" x14ac:dyDescent="0.25">
      <c r="C3" s="6"/>
      <c r="D3" t="s">
        <v>34</v>
      </c>
      <c r="E3" s="6"/>
      <c r="G3" s="7"/>
      <c r="H3" s="7"/>
      <c r="I3" s="9"/>
      <c r="J3" s="9"/>
      <c r="K3" s="9"/>
    </row>
    <row r="4" spans="1:13" ht="15.75" x14ac:dyDescent="0.25">
      <c r="C4" s="6"/>
      <c r="D4" t="s">
        <v>35</v>
      </c>
      <c r="E4" s="6"/>
      <c r="G4" s="7"/>
      <c r="H4" s="7"/>
      <c r="I4" s="8"/>
      <c r="J4" s="8"/>
      <c r="K4" s="8"/>
    </row>
    <row r="5" spans="1:13" ht="15.75" x14ac:dyDescent="0.25">
      <c r="C5" s="6"/>
      <c r="D5" s="29" t="s">
        <v>32</v>
      </c>
      <c r="E5" s="6"/>
      <c r="G5" s="7"/>
      <c r="H5" s="7"/>
      <c r="I5" s="8"/>
      <c r="J5" s="8"/>
      <c r="K5" s="8"/>
    </row>
    <row r="6" spans="1:13" ht="15.75" x14ac:dyDescent="0.25">
      <c r="C6" s="6"/>
      <c r="D6" s="29" t="s">
        <v>36</v>
      </c>
      <c r="E6" s="6"/>
      <c r="G6" s="7"/>
      <c r="H6" s="7"/>
      <c r="I6" s="8"/>
      <c r="J6" s="8"/>
      <c r="K6" s="8"/>
    </row>
    <row r="7" spans="1:13" ht="15.75" thickBot="1" x14ac:dyDescent="0.3">
      <c r="C7" s="6"/>
      <c r="D7" s="6"/>
      <c r="E7" s="6"/>
      <c r="F7" s="10"/>
      <c r="G7" s="8"/>
      <c r="H7" s="8"/>
      <c r="I7" s="8"/>
      <c r="J7" s="8"/>
      <c r="K7" s="8"/>
    </row>
    <row r="8" spans="1:13" ht="18.75" customHeight="1" thickBot="1" x14ac:dyDescent="0.3">
      <c r="A8" s="96" t="s">
        <v>4</v>
      </c>
      <c r="B8" s="97"/>
      <c r="C8" s="98"/>
      <c r="D8" s="84"/>
      <c r="E8" s="85"/>
      <c r="G8" s="116" t="s">
        <v>17</v>
      </c>
      <c r="H8" s="99" t="s">
        <v>19</v>
      </c>
      <c r="I8" s="100"/>
      <c r="J8" s="100"/>
      <c r="K8" s="121" t="s">
        <v>71</v>
      </c>
      <c r="L8" s="122"/>
    </row>
    <row r="9" spans="1:13" ht="18.75" customHeight="1" thickBot="1" x14ac:dyDescent="0.3">
      <c r="A9" s="89" t="s">
        <v>9</v>
      </c>
      <c r="B9" s="90"/>
      <c r="C9" s="91"/>
      <c r="D9" s="86"/>
      <c r="E9" s="87"/>
      <c r="G9" s="117"/>
      <c r="H9" s="99"/>
      <c r="I9" s="100"/>
      <c r="J9" s="100"/>
      <c r="K9" s="121"/>
      <c r="L9" s="122"/>
    </row>
    <row r="10" spans="1:13" ht="18.75" customHeight="1" x14ac:dyDescent="0.25">
      <c r="A10" s="89" t="s">
        <v>14</v>
      </c>
      <c r="B10" s="90"/>
      <c r="C10" s="91"/>
      <c r="D10" s="88"/>
      <c r="E10" s="87"/>
      <c r="G10" s="25"/>
      <c r="H10" s="92"/>
      <c r="I10" s="92"/>
      <c r="J10" s="92"/>
      <c r="K10" s="123"/>
      <c r="L10" s="123"/>
    </row>
    <row r="11" spans="1:13" ht="18.75" customHeight="1" thickBot="1" x14ac:dyDescent="0.3">
      <c r="A11" s="89" t="s">
        <v>13</v>
      </c>
      <c r="B11" s="90"/>
      <c r="C11" s="91"/>
      <c r="D11" s="131"/>
      <c r="E11" s="132"/>
      <c r="F11" s="32"/>
      <c r="G11" s="83" t="s">
        <v>26</v>
      </c>
      <c r="H11" s="83"/>
      <c r="I11" s="83"/>
      <c r="J11" s="83"/>
      <c r="K11" s="83"/>
      <c r="L11" s="83"/>
    </row>
    <row r="12" spans="1:13" ht="18.75" customHeight="1" thickBot="1" x14ac:dyDescent="0.3">
      <c r="A12" s="89" t="s">
        <v>12</v>
      </c>
      <c r="B12" s="90"/>
      <c r="C12" s="91"/>
      <c r="D12" s="101"/>
      <c r="E12" s="102"/>
      <c r="F12" s="17"/>
      <c r="G12" s="137" t="s">
        <v>25</v>
      </c>
      <c r="H12" s="138"/>
      <c r="I12" s="118" t="s">
        <v>29</v>
      </c>
      <c r="J12" s="119"/>
      <c r="K12" s="119"/>
      <c r="L12" s="120"/>
    </row>
    <row r="13" spans="1:13" ht="18.75" customHeight="1" thickBot="1" x14ac:dyDescent="0.3">
      <c r="A13" s="125" t="s">
        <v>24</v>
      </c>
      <c r="B13" s="126"/>
      <c r="C13" s="127"/>
      <c r="D13" s="103"/>
      <c r="E13" s="104"/>
      <c r="F13" s="17"/>
      <c r="G13" s="12">
        <v>1</v>
      </c>
      <c r="H13" s="4" t="s">
        <v>6</v>
      </c>
      <c r="I13" s="84"/>
      <c r="J13" s="124"/>
      <c r="K13" s="124"/>
      <c r="L13" s="85"/>
    </row>
    <row r="14" spans="1:13" ht="18.75" customHeight="1" thickBot="1" x14ac:dyDescent="0.3">
      <c r="A14" s="128" t="s">
        <v>10</v>
      </c>
      <c r="B14" s="129"/>
      <c r="C14" s="130"/>
      <c r="D14" s="23"/>
      <c r="E14" s="11"/>
      <c r="F14" s="17"/>
      <c r="G14" s="12">
        <v>2</v>
      </c>
      <c r="H14" s="4" t="s">
        <v>7</v>
      </c>
      <c r="I14" s="86"/>
      <c r="J14" s="93"/>
      <c r="K14" s="93"/>
      <c r="L14" s="87"/>
    </row>
    <row r="15" spans="1:13" ht="18.75" customHeight="1" thickBot="1" x14ac:dyDescent="0.3">
      <c r="A15" s="134" t="s">
        <v>11</v>
      </c>
      <c r="B15" s="135"/>
      <c r="C15" s="136"/>
      <c r="D15" s="19"/>
      <c r="E15" s="11"/>
      <c r="F15" s="17"/>
      <c r="G15" s="12">
        <v>3</v>
      </c>
      <c r="H15" s="4" t="s">
        <v>8</v>
      </c>
      <c r="I15" s="86"/>
      <c r="J15" s="93"/>
      <c r="K15" s="93"/>
      <c r="L15" s="87"/>
    </row>
    <row r="16" spans="1:13" ht="18.75" customHeight="1" thickBot="1" x14ac:dyDescent="0.3">
      <c r="A16" s="11"/>
      <c r="B16" s="11"/>
      <c r="C16" s="11"/>
      <c r="D16" s="21"/>
      <c r="E16" s="11"/>
      <c r="F16" s="17"/>
      <c r="G16" s="26">
        <v>4</v>
      </c>
      <c r="H16" s="27" t="s">
        <v>31</v>
      </c>
      <c r="I16" s="113"/>
      <c r="J16" s="114"/>
      <c r="K16" s="114"/>
      <c r="L16" s="115"/>
    </row>
    <row r="17" spans="1:12" ht="15.75" customHeight="1" thickBot="1" x14ac:dyDescent="0.3">
      <c r="A17" s="11"/>
      <c r="B17" s="11"/>
      <c r="C17" s="11"/>
      <c r="D17" s="11"/>
      <c r="E17" s="11"/>
      <c r="F17" s="11"/>
      <c r="G17" s="133"/>
      <c r="H17" s="133"/>
      <c r="I17" s="92"/>
      <c r="J17" s="92"/>
      <c r="K17" s="92"/>
      <c r="L17" s="92"/>
    </row>
    <row r="18" spans="1:12" ht="24" customHeight="1" thickBot="1" x14ac:dyDescent="0.3">
      <c r="A18" s="105" t="s">
        <v>16</v>
      </c>
      <c r="B18" s="107" t="s">
        <v>20</v>
      </c>
      <c r="C18" s="109" t="s">
        <v>2</v>
      </c>
      <c r="D18" s="110"/>
      <c r="E18" s="111" t="s">
        <v>30</v>
      </c>
      <c r="F18" s="112"/>
      <c r="G18" s="112"/>
      <c r="H18" s="22"/>
      <c r="I18" s="94" t="s">
        <v>15</v>
      </c>
      <c r="J18" s="94"/>
      <c r="K18" s="94"/>
      <c r="L18" s="95"/>
    </row>
    <row r="19" spans="1:12" s="13" customFormat="1" ht="32.25" customHeight="1" thickBot="1" x14ac:dyDescent="0.3">
      <c r="A19" s="106"/>
      <c r="B19" s="108"/>
      <c r="C19" s="16" t="s">
        <v>3</v>
      </c>
      <c r="D19" s="16" t="s">
        <v>18</v>
      </c>
      <c r="E19" s="18" t="s">
        <v>27</v>
      </c>
      <c r="F19" s="69" t="s">
        <v>28</v>
      </c>
      <c r="G19" s="18" t="s">
        <v>1</v>
      </c>
      <c r="H19" s="18" t="s">
        <v>0</v>
      </c>
      <c r="I19" s="18" t="s">
        <v>21</v>
      </c>
      <c r="J19" s="18" t="s">
        <v>5</v>
      </c>
      <c r="K19" s="18" t="s">
        <v>22</v>
      </c>
      <c r="L19" s="28" t="s">
        <v>23</v>
      </c>
    </row>
    <row r="20" spans="1:12" ht="18" customHeight="1" x14ac:dyDescent="0.25">
      <c r="A20" s="14">
        <v>1</v>
      </c>
      <c r="B20" s="70"/>
      <c r="C20" s="71"/>
      <c r="D20" s="72"/>
      <c r="E20" s="71"/>
      <c r="F20" s="73"/>
      <c r="G20" s="70"/>
      <c r="H20" s="70"/>
      <c r="I20" s="70"/>
      <c r="J20" s="70"/>
      <c r="K20" s="70"/>
      <c r="L20" s="74"/>
    </row>
    <row r="21" spans="1:12" ht="18" customHeight="1" x14ac:dyDescent="0.25">
      <c r="A21" s="15">
        <v>2</v>
      </c>
      <c r="B21" s="75"/>
      <c r="C21" s="71"/>
      <c r="D21" s="72"/>
      <c r="E21" s="77"/>
      <c r="F21" s="78"/>
      <c r="G21" s="75"/>
      <c r="H21" s="75"/>
      <c r="I21" s="75"/>
      <c r="J21" s="75"/>
      <c r="K21" s="75"/>
      <c r="L21" s="79"/>
    </row>
    <row r="22" spans="1:12" ht="18" customHeight="1" x14ac:dyDescent="0.25">
      <c r="A22" s="15">
        <v>3</v>
      </c>
      <c r="B22" s="75"/>
      <c r="C22" s="71"/>
      <c r="D22" s="72"/>
      <c r="E22" s="77"/>
      <c r="F22" s="78"/>
      <c r="G22" s="75"/>
      <c r="H22" s="75"/>
      <c r="I22" s="75"/>
      <c r="J22" s="75"/>
      <c r="K22" s="75"/>
      <c r="L22" s="79"/>
    </row>
    <row r="23" spans="1:12" ht="18" customHeight="1" x14ac:dyDescent="0.25">
      <c r="A23" s="15">
        <v>4</v>
      </c>
      <c r="B23" s="75"/>
      <c r="C23" s="71"/>
      <c r="D23" s="72"/>
      <c r="E23" s="77"/>
      <c r="F23" s="78"/>
      <c r="G23" s="75"/>
      <c r="H23" s="75"/>
      <c r="I23" s="75"/>
      <c r="J23" s="75"/>
      <c r="K23" s="75"/>
      <c r="L23" s="79"/>
    </row>
    <row r="24" spans="1:12" ht="18" customHeight="1" x14ac:dyDescent="0.25">
      <c r="A24" s="15">
        <v>5</v>
      </c>
      <c r="B24" s="75"/>
      <c r="C24" s="71"/>
      <c r="D24" s="72"/>
      <c r="E24" s="77"/>
      <c r="F24" s="78"/>
      <c r="G24" s="75"/>
      <c r="H24" s="75"/>
      <c r="I24" s="75"/>
      <c r="J24" s="75"/>
      <c r="K24" s="75"/>
      <c r="L24" s="79"/>
    </row>
    <row r="25" spans="1:12" ht="18" customHeight="1" x14ac:dyDescent="0.25">
      <c r="A25" s="15">
        <v>6</v>
      </c>
      <c r="B25" s="75"/>
      <c r="C25" s="71"/>
      <c r="D25" s="72"/>
      <c r="E25" s="77"/>
      <c r="F25" s="78"/>
      <c r="G25" s="75"/>
      <c r="H25" s="75"/>
      <c r="I25" s="75"/>
      <c r="J25" s="75"/>
      <c r="K25" s="75"/>
      <c r="L25" s="79"/>
    </row>
    <row r="26" spans="1:12" ht="18" customHeight="1" x14ac:dyDescent="0.25">
      <c r="A26" s="15">
        <v>7</v>
      </c>
      <c r="B26" s="75"/>
      <c r="C26" s="71"/>
      <c r="D26" s="72"/>
      <c r="E26" s="77"/>
      <c r="F26" s="78"/>
      <c r="G26" s="75"/>
      <c r="H26" s="75"/>
      <c r="I26" s="75"/>
      <c r="J26" s="75"/>
      <c r="K26" s="75"/>
      <c r="L26" s="79"/>
    </row>
    <row r="27" spans="1:12" ht="18" customHeight="1" x14ac:dyDescent="0.25">
      <c r="A27" s="15">
        <v>8</v>
      </c>
      <c r="B27" s="75"/>
      <c r="C27" s="71"/>
      <c r="D27" s="72"/>
      <c r="E27" s="77"/>
      <c r="F27" s="78"/>
      <c r="G27" s="75"/>
      <c r="H27" s="75"/>
      <c r="I27" s="75"/>
      <c r="J27" s="75"/>
      <c r="K27" s="75"/>
      <c r="L27" s="79"/>
    </row>
    <row r="28" spans="1:12" ht="18" customHeight="1" x14ac:dyDescent="0.25">
      <c r="A28" s="15">
        <v>9</v>
      </c>
      <c r="B28" s="75"/>
      <c r="C28" s="71"/>
      <c r="D28" s="72"/>
      <c r="E28" s="77"/>
      <c r="F28" s="78"/>
      <c r="G28" s="75"/>
      <c r="H28" s="75"/>
      <c r="I28" s="75"/>
      <c r="J28" s="75"/>
      <c r="K28" s="75"/>
      <c r="L28" s="79"/>
    </row>
    <row r="29" spans="1:12" ht="18" customHeight="1" x14ac:dyDescent="0.25">
      <c r="A29" s="15">
        <v>10</v>
      </c>
      <c r="B29" s="75"/>
      <c r="C29" s="71"/>
      <c r="D29" s="72"/>
      <c r="E29" s="77"/>
      <c r="F29" s="78"/>
      <c r="G29" s="75"/>
      <c r="H29" s="75"/>
      <c r="I29" s="75"/>
      <c r="J29" s="75"/>
      <c r="K29" s="75"/>
      <c r="L29" s="79"/>
    </row>
    <row r="30" spans="1:12" ht="18" customHeight="1" x14ac:dyDescent="0.25">
      <c r="A30" s="15">
        <v>11</v>
      </c>
      <c r="B30" s="75"/>
      <c r="C30" s="71"/>
      <c r="D30" s="72"/>
      <c r="E30" s="77"/>
      <c r="F30" s="78"/>
      <c r="G30" s="75"/>
      <c r="H30" s="75"/>
      <c r="I30" s="75"/>
      <c r="J30" s="75"/>
      <c r="K30" s="75"/>
      <c r="L30" s="79"/>
    </row>
    <row r="31" spans="1:12" ht="18" customHeight="1" x14ac:dyDescent="0.25">
      <c r="A31" s="15">
        <v>12</v>
      </c>
      <c r="B31" s="75"/>
      <c r="C31" s="71"/>
      <c r="D31" s="72"/>
      <c r="E31" s="77"/>
      <c r="F31" s="78"/>
      <c r="G31" s="75"/>
      <c r="H31" s="75"/>
      <c r="I31" s="75"/>
      <c r="J31" s="75"/>
      <c r="K31" s="75"/>
      <c r="L31" s="79"/>
    </row>
    <row r="32" spans="1:12" ht="18" customHeight="1" x14ac:dyDescent="0.25">
      <c r="A32" s="15">
        <v>13</v>
      </c>
      <c r="B32" s="75"/>
      <c r="C32" s="71"/>
      <c r="D32" s="72"/>
      <c r="E32" s="77"/>
      <c r="F32" s="78"/>
      <c r="G32" s="75"/>
      <c r="H32" s="75"/>
      <c r="I32" s="75"/>
      <c r="J32" s="75"/>
      <c r="K32" s="75"/>
      <c r="L32" s="79"/>
    </row>
    <row r="33" spans="1:12" ht="18" customHeight="1" x14ac:dyDescent="0.25">
      <c r="A33" s="15">
        <v>14</v>
      </c>
      <c r="B33" s="75"/>
      <c r="C33" s="71"/>
      <c r="D33" s="72"/>
      <c r="E33" s="77"/>
      <c r="F33" s="78"/>
      <c r="G33" s="75"/>
      <c r="H33" s="75"/>
      <c r="I33" s="75"/>
      <c r="J33" s="75"/>
      <c r="K33" s="75"/>
      <c r="L33" s="79"/>
    </row>
    <row r="34" spans="1:12" ht="18" customHeight="1" x14ac:dyDescent="0.25">
      <c r="A34" s="15">
        <v>15</v>
      </c>
      <c r="B34" s="75"/>
      <c r="C34" s="71"/>
      <c r="D34" s="72"/>
      <c r="E34" s="77"/>
      <c r="F34" s="78"/>
      <c r="G34" s="75"/>
      <c r="H34" s="75"/>
      <c r="I34" s="75"/>
      <c r="J34" s="75"/>
      <c r="K34" s="75"/>
      <c r="L34" s="79"/>
    </row>
    <row r="35" spans="1:12" ht="18" customHeight="1" x14ac:dyDescent="0.25">
      <c r="A35" s="15">
        <v>16</v>
      </c>
      <c r="B35" s="75"/>
      <c r="C35" s="71"/>
      <c r="D35" s="72"/>
      <c r="E35" s="77"/>
      <c r="F35" s="78"/>
      <c r="G35" s="75"/>
      <c r="H35" s="75"/>
      <c r="I35" s="75"/>
      <c r="J35" s="75"/>
      <c r="K35" s="75"/>
      <c r="L35" s="79"/>
    </row>
    <row r="36" spans="1:12" ht="18" customHeight="1" x14ac:dyDescent="0.25">
      <c r="A36" s="15">
        <v>17</v>
      </c>
      <c r="B36" s="75"/>
      <c r="C36" s="71"/>
      <c r="D36" s="72"/>
      <c r="E36" s="77"/>
      <c r="F36" s="78"/>
      <c r="G36" s="75"/>
      <c r="H36" s="75"/>
      <c r="I36" s="75"/>
      <c r="J36" s="75"/>
      <c r="K36" s="75"/>
      <c r="L36" s="79"/>
    </row>
    <row r="37" spans="1:12" ht="18" customHeight="1" x14ac:dyDescent="0.25">
      <c r="A37" s="15">
        <v>18</v>
      </c>
      <c r="B37" s="75"/>
      <c r="C37" s="71"/>
      <c r="D37" s="72"/>
      <c r="E37" s="77"/>
      <c r="F37" s="78"/>
      <c r="G37" s="75"/>
      <c r="H37" s="75"/>
      <c r="I37" s="75"/>
      <c r="J37" s="75"/>
      <c r="K37" s="75"/>
      <c r="L37" s="79"/>
    </row>
    <row r="38" spans="1:12" ht="18" customHeight="1" x14ac:dyDescent="0.25">
      <c r="A38" s="15">
        <v>19</v>
      </c>
      <c r="B38" s="75"/>
      <c r="C38" s="77"/>
      <c r="D38" s="72"/>
      <c r="E38" s="77"/>
      <c r="F38" s="78"/>
      <c r="G38" s="75"/>
      <c r="H38" s="75"/>
      <c r="I38" s="75"/>
      <c r="J38" s="75"/>
      <c r="K38" s="75"/>
      <c r="L38" s="79"/>
    </row>
    <row r="39" spans="1:12" ht="18" customHeight="1" x14ac:dyDescent="0.25">
      <c r="A39" s="15">
        <v>20</v>
      </c>
      <c r="B39" s="75"/>
      <c r="C39" s="71"/>
      <c r="D39" s="72"/>
      <c r="E39" s="77"/>
      <c r="F39" s="78"/>
      <c r="G39" s="75"/>
      <c r="H39" s="75"/>
      <c r="I39" s="75"/>
      <c r="J39" s="75"/>
      <c r="K39" s="75"/>
      <c r="L39" s="79"/>
    </row>
    <row r="40" spans="1:12" ht="18" customHeight="1" x14ac:dyDescent="0.25">
      <c r="A40" s="15">
        <v>21</v>
      </c>
      <c r="B40" s="75"/>
      <c r="C40" s="71"/>
      <c r="D40" s="72"/>
      <c r="E40" s="77"/>
      <c r="F40" s="78"/>
      <c r="G40" s="75"/>
      <c r="H40" s="75"/>
      <c r="I40" s="75"/>
      <c r="J40" s="75"/>
      <c r="K40" s="75"/>
      <c r="L40" s="79"/>
    </row>
    <row r="41" spans="1:12" ht="18" customHeight="1" x14ac:dyDescent="0.25">
      <c r="A41" s="15">
        <v>22</v>
      </c>
      <c r="B41" s="75"/>
      <c r="C41" s="71"/>
      <c r="D41" s="72"/>
      <c r="E41" s="77"/>
      <c r="F41" s="78"/>
      <c r="G41" s="75"/>
      <c r="H41" s="75"/>
      <c r="I41" s="75"/>
      <c r="J41" s="75"/>
      <c r="K41" s="75"/>
      <c r="L41" s="79"/>
    </row>
    <row r="42" spans="1:12" ht="18" customHeight="1" x14ac:dyDescent="0.25">
      <c r="A42" s="15">
        <v>23</v>
      </c>
      <c r="B42" s="75"/>
      <c r="C42" s="71"/>
      <c r="D42" s="72"/>
      <c r="E42" s="77"/>
      <c r="F42" s="78"/>
      <c r="G42" s="75"/>
      <c r="H42" s="75"/>
      <c r="I42" s="75"/>
      <c r="J42" s="75"/>
      <c r="K42" s="75"/>
      <c r="L42" s="79"/>
    </row>
    <row r="43" spans="1:12" ht="18" customHeight="1" x14ac:dyDescent="0.25">
      <c r="A43" s="15">
        <v>24</v>
      </c>
      <c r="B43" s="75"/>
      <c r="C43" s="71"/>
      <c r="D43" s="72"/>
      <c r="E43" s="77"/>
      <c r="F43" s="78"/>
      <c r="G43" s="75"/>
      <c r="H43" s="75"/>
      <c r="I43" s="75"/>
      <c r="J43" s="75"/>
      <c r="K43" s="75"/>
      <c r="L43" s="79"/>
    </row>
    <row r="44" spans="1:12" ht="18" customHeight="1" x14ac:dyDescent="0.25">
      <c r="A44" s="15">
        <v>25</v>
      </c>
      <c r="B44" s="75"/>
      <c r="C44" s="71"/>
      <c r="D44" s="72"/>
      <c r="E44" s="77"/>
      <c r="F44" s="78"/>
      <c r="G44" s="75"/>
      <c r="H44" s="75"/>
      <c r="I44" s="75"/>
      <c r="J44" s="75"/>
      <c r="K44" s="75"/>
      <c r="L44" s="79"/>
    </row>
    <row r="45" spans="1:12" ht="18" customHeight="1" x14ac:dyDescent="0.25">
      <c r="A45" s="15">
        <v>26</v>
      </c>
      <c r="B45" s="75"/>
      <c r="C45" s="77"/>
      <c r="D45" s="76"/>
      <c r="E45" s="77"/>
      <c r="F45" s="78"/>
      <c r="G45" s="75"/>
      <c r="H45" s="75"/>
      <c r="I45" s="75"/>
      <c r="J45" s="75"/>
      <c r="K45" s="75"/>
      <c r="L45" s="79"/>
    </row>
    <row r="46" spans="1:12" ht="18" customHeight="1" x14ac:dyDescent="0.25">
      <c r="A46" s="15">
        <v>27</v>
      </c>
      <c r="B46" s="75"/>
      <c r="C46" s="77"/>
      <c r="D46" s="76"/>
      <c r="E46" s="77"/>
      <c r="F46" s="78"/>
      <c r="G46" s="75"/>
      <c r="H46" s="75"/>
      <c r="I46" s="75"/>
      <c r="J46" s="75"/>
      <c r="K46" s="75"/>
      <c r="L46" s="79"/>
    </row>
    <row r="47" spans="1:12" ht="18" customHeight="1" x14ac:dyDescent="0.25">
      <c r="A47" s="15">
        <v>28</v>
      </c>
      <c r="B47" s="75"/>
      <c r="C47" s="77"/>
      <c r="D47" s="76"/>
      <c r="E47" s="77"/>
      <c r="F47" s="78"/>
      <c r="G47" s="75"/>
      <c r="H47" s="75"/>
      <c r="I47" s="75"/>
      <c r="J47" s="75"/>
      <c r="K47" s="75"/>
      <c r="L47" s="79"/>
    </row>
    <row r="48" spans="1:12" ht="18" customHeight="1" x14ac:dyDescent="0.25">
      <c r="A48" s="15">
        <v>29</v>
      </c>
      <c r="B48" s="75"/>
      <c r="C48" s="77"/>
      <c r="D48" s="76"/>
      <c r="E48" s="77"/>
      <c r="F48" s="78"/>
      <c r="G48" s="75"/>
      <c r="H48" s="75"/>
      <c r="I48" s="75"/>
      <c r="J48" s="75"/>
      <c r="K48" s="75"/>
      <c r="L48" s="79"/>
    </row>
    <row r="49" spans="1:12" ht="18" customHeight="1" x14ac:dyDescent="0.25">
      <c r="A49" s="15">
        <v>30</v>
      </c>
      <c r="B49" s="75"/>
      <c r="C49" s="77"/>
      <c r="D49" s="76"/>
      <c r="E49" s="77"/>
      <c r="F49" s="78"/>
      <c r="G49" s="75"/>
      <c r="H49" s="75"/>
      <c r="I49" s="75"/>
      <c r="J49" s="75"/>
      <c r="K49" s="75"/>
      <c r="L49" s="79"/>
    </row>
    <row r="50" spans="1:12" ht="18" customHeight="1" x14ac:dyDescent="0.25">
      <c r="A50" s="15">
        <v>31</v>
      </c>
      <c r="B50" s="75"/>
      <c r="C50" s="77"/>
      <c r="D50" s="76"/>
      <c r="E50" s="77"/>
      <c r="F50" s="78"/>
      <c r="G50" s="75"/>
      <c r="H50" s="75"/>
      <c r="I50" s="75"/>
      <c r="J50" s="75"/>
      <c r="K50" s="75"/>
      <c r="L50" s="79"/>
    </row>
    <row r="51" spans="1:12" ht="18" customHeight="1" x14ac:dyDescent="0.25">
      <c r="A51" s="15">
        <v>32</v>
      </c>
      <c r="B51" s="1"/>
      <c r="C51" s="24"/>
      <c r="D51" s="3"/>
      <c r="E51" s="24"/>
      <c r="F51" s="2"/>
      <c r="G51" s="1"/>
      <c r="H51" s="1"/>
      <c r="I51" s="1"/>
      <c r="J51" s="1"/>
      <c r="K51" s="1"/>
      <c r="L51" s="33"/>
    </row>
    <row r="52" spans="1:12" ht="18" customHeight="1" x14ac:dyDescent="0.25">
      <c r="A52" s="15">
        <v>33</v>
      </c>
      <c r="B52" s="1"/>
      <c r="C52" s="24"/>
      <c r="D52" s="3"/>
      <c r="E52" s="24"/>
      <c r="F52" s="2"/>
      <c r="G52" s="1"/>
      <c r="H52" s="1"/>
      <c r="I52" s="1"/>
      <c r="J52" s="1"/>
      <c r="K52" s="1"/>
      <c r="L52" s="33"/>
    </row>
    <row r="53" spans="1:12" ht="18" customHeight="1" x14ac:dyDescent="0.25">
      <c r="A53" s="15">
        <v>34</v>
      </c>
      <c r="B53" s="1"/>
      <c r="C53" s="24"/>
      <c r="D53" s="3"/>
      <c r="E53" s="24"/>
      <c r="F53" s="2"/>
      <c r="G53" s="1"/>
      <c r="H53" s="1"/>
      <c r="I53" s="1"/>
      <c r="J53" s="1"/>
      <c r="K53" s="1"/>
      <c r="L53" s="33"/>
    </row>
    <row r="54" spans="1:12" ht="18" customHeight="1" x14ac:dyDescent="0.25">
      <c r="A54" s="15">
        <v>35</v>
      </c>
      <c r="B54" s="1"/>
      <c r="C54" s="24"/>
      <c r="D54" s="1"/>
      <c r="E54" s="24"/>
      <c r="F54" s="1"/>
      <c r="G54" s="1"/>
      <c r="H54" s="1"/>
      <c r="I54" s="1"/>
      <c r="J54" s="1"/>
      <c r="K54" s="1"/>
      <c r="L54" s="33"/>
    </row>
    <row r="55" spans="1:12" ht="18" customHeight="1" x14ac:dyDescent="0.25">
      <c r="A55" s="15">
        <v>36</v>
      </c>
      <c r="B55" s="1"/>
      <c r="C55" s="24"/>
      <c r="D55" s="20"/>
      <c r="E55" s="24"/>
      <c r="F55" s="1"/>
      <c r="G55" s="1"/>
      <c r="H55" s="1"/>
      <c r="I55" s="1"/>
      <c r="J55" s="1"/>
      <c r="K55" s="1"/>
      <c r="L55" s="33"/>
    </row>
    <row r="56" spans="1:12" ht="18" customHeight="1" x14ac:dyDescent="0.25">
      <c r="A56" s="15">
        <v>37</v>
      </c>
      <c r="B56" s="1"/>
      <c r="C56" s="24"/>
      <c r="D56" s="1"/>
      <c r="E56" s="24"/>
      <c r="F56" s="1"/>
      <c r="G56" s="1"/>
      <c r="H56" s="1"/>
      <c r="I56" s="1"/>
      <c r="J56" s="1"/>
      <c r="K56" s="1"/>
      <c r="L56" s="33"/>
    </row>
    <row r="57" spans="1:12" ht="18" customHeight="1" x14ac:dyDescent="0.25">
      <c r="A57" s="15">
        <v>38</v>
      </c>
      <c r="B57" s="1"/>
      <c r="C57" s="24"/>
      <c r="D57" s="20"/>
      <c r="E57" s="24"/>
      <c r="F57" s="1"/>
      <c r="G57" s="1"/>
      <c r="H57" s="1"/>
      <c r="I57" s="1"/>
      <c r="J57" s="1"/>
      <c r="K57" s="1"/>
      <c r="L57" s="33"/>
    </row>
    <row r="58" spans="1:12" ht="18" customHeight="1" x14ac:dyDescent="0.25">
      <c r="A58" s="15">
        <v>39</v>
      </c>
      <c r="B58" s="1"/>
      <c r="C58" s="24"/>
      <c r="D58" s="1"/>
      <c r="E58" s="24"/>
      <c r="F58" s="1"/>
      <c r="G58" s="1"/>
      <c r="H58" s="1"/>
      <c r="I58" s="1"/>
      <c r="J58" s="1"/>
      <c r="K58" s="1"/>
      <c r="L58" s="33"/>
    </row>
    <row r="59" spans="1:12" ht="18" customHeight="1" x14ac:dyDescent="0.25">
      <c r="A59" s="15">
        <v>40</v>
      </c>
      <c r="B59" s="1"/>
      <c r="C59" s="24"/>
      <c r="D59" s="1"/>
      <c r="E59" s="24"/>
      <c r="F59" s="1"/>
      <c r="G59" s="1"/>
      <c r="H59" s="1"/>
      <c r="I59" s="1"/>
      <c r="J59" s="1"/>
      <c r="K59" s="1"/>
      <c r="L59" s="33"/>
    </row>
    <row r="60" spans="1:12" ht="18" customHeight="1" x14ac:dyDescent="0.25">
      <c r="A60" s="15">
        <v>41</v>
      </c>
      <c r="B60" s="1"/>
      <c r="C60" s="24"/>
      <c r="D60" s="1"/>
      <c r="E60" s="24"/>
      <c r="F60" s="1"/>
      <c r="G60" s="1"/>
      <c r="H60" s="1"/>
      <c r="I60" s="1"/>
      <c r="J60" s="1"/>
      <c r="K60" s="1"/>
      <c r="L60" s="33"/>
    </row>
    <row r="61" spans="1:12" ht="18" customHeight="1" x14ac:dyDescent="0.25">
      <c r="A61" s="15">
        <v>42</v>
      </c>
      <c r="B61" s="1"/>
      <c r="C61" s="24"/>
      <c r="D61" s="1"/>
      <c r="E61" s="24"/>
      <c r="F61" s="1"/>
      <c r="G61" s="1"/>
      <c r="H61" s="1"/>
      <c r="I61" s="1"/>
      <c r="J61" s="1"/>
      <c r="K61" s="1"/>
      <c r="L61" s="33"/>
    </row>
    <row r="62" spans="1:12" ht="18" customHeight="1" x14ac:dyDescent="0.25">
      <c r="A62" s="15">
        <v>43</v>
      </c>
      <c r="B62" s="1"/>
      <c r="C62" s="24"/>
      <c r="D62" s="1"/>
      <c r="E62" s="24"/>
      <c r="F62" s="1"/>
      <c r="G62" s="1"/>
      <c r="H62" s="1"/>
      <c r="I62" s="1"/>
      <c r="J62" s="1"/>
      <c r="K62" s="1"/>
      <c r="L62" s="33"/>
    </row>
    <row r="63" spans="1:12" ht="18" customHeight="1" x14ac:dyDescent="0.25">
      <c r="A63" s="15">
        <v>44</v>
      </c>
      <c r="B63" s="1"/>
      <c r="C63" s="24"/>
      <c r="D63" s="1"/>
      <c r="E63" s="24"/>
      <c r="F63" s="1"/>
      <c r="G63" s="1"/>
      <c r="H63" s="1"/>
      <c r="I63" s="1"/>
      <c r="J63" s="1"/>
      <c r="K63" s="1"/>
      <c r="L63" s="33"/>
    </row>
    <row r="64" spans="1:12" ht="18" customHeight="1" x14ac:dyDescent="0.25">
      <c r="A64" s="15">
        <v>45</v>
      </c>
      <c r="B64" s="1"/>
      <c r="C64" s="24"/>
      <c r="D64" s="1"/>
      <c r="E64" s="24"/>
      <c r="F64" s="1"/>
      <c r="G64" s="1"/>
      <c r="H64" s="1"/>
      <c r="I64" s="1"/>
      <c r="J64" s="1"/>
      <c r="K64" s="1"/>
      <c r="L64" s="33"/>
    </row>
    <row r="65" spans="1:12" ht="18" customHeight="1" x14ac:dyDescent="0.25">
      <c r="A65" s="15">
        <v>46</v>
      </c>
      <c r="B65" s="1"/>
      <c r="C65" s="24"/>
      <c r="D65" s="1"/>
      <c r="E65" s="24"/>
      <c r="F65" s="1"/>
      <c r="G65" s="1"/>
      <c r="H65" s="1"/>
      <c r="I65" s="1"/>
      <c r="J65" s="1"/>
      <c r="K65" s="1"/>
      <c r="L65" s="33"/>
    </row>
    <row r="66" spans="1:12" ht="18" customHeight="1" x14ac:dyDescent="0.25">
      <c r="A66" s="15">
        <v>47</v>
      </c>
      <c r="B66" s="1"/>
      <c r="C66" s="24"/>
      <c r="D66" s="1"/>
      <c r="E66" s="24"/>
      <c r="F66" s="1"/>
      <c r="G66" s="1"/>
      <c r="H66" s="1"/>
      <c r="I66" s="1"/>
      <c r="J66" s="1"/>
      <c r="K66" s="1"/>
      <c r="L66" s="33"/>
    </row>
    <row r="67" spans="1:12" ht="18" customHeight="1" x14ac:dyDescent="0.25">
      <c r="A67" s="15">
        <v>48</v>
      </c>
      <c r="B67" s="1"/>
      <c r="C67" s="24"/>
      <c r="D67" s="1"/>
      <c r="E67" s="24"/>
      <c r="F67" s="1"/>
      <c r="G67" s="1"/>
      <c r="H67" s="1"/>
      <c r="I67" s="1"/>
      <c r="J67" s="1"/>
      <c r="K67" s="1"/>
      <c r="L67" s="33"/>
    </row>
    <row r="68" spans="1:12" ht="18" customHeight="1" x14ac:dyDescent="0.25">
      <c r="A68" s="15">
        <v>49</v>
      </c>
      <c r="B68" s="1"/>
      <c r="C68" s="24"/>
      <c r="D68" s="1"/>
      <c r="E68" s="24"/>
      <c r="F68" s="1"/>
      <c r="G68" s="1"/>
      <c r="H68" s="1"/>
      <c r="I68" s="1"/>
      <c r="J68" s="1"/>
      <c r="K68" s="1"/>
      <c r="L68" s="33"/>
    </row>
    <row r="69" spans="1:12" ht="18" customHeight="1" x14ac:dyDescent="0.25">
      <c r="A69" s="15">
        <v>50</v>
      </c>
      <c r="B69" s="1"/>
      <c r="C69" s="24"/>
      <c r="D69" s="1"/>
      <c r="E69" s="24"/>
      <c r="F69" s="1"/>
      <c r="G69" s="1"/>
      <c r="H69" s="1"/>
      <c r="I69" s="1"/>
      <c r="J69" s="1"/>
      <c r="K69" s="1"/>
      <c r="L69" s="33"/>
    </row>
    <row r="70" spans="1:12" ht="18" customHeight="1" x14ac:dyDescent="0.25">
      <c r="A70" s="15">
        <v>51</v>
      </c>
      <c r="B70" s="1"/>
      <c r="C70" s="24"/>
      <c r="D70" s="1"/>
      <c r="E70" s="24"/>
      <c r="F70" s="1"/>
      <c r="G70" s="1"/>
      <c r="H70" s="1"/>
      <c r="I70" s="1"/>
      <c r="J70" s="1"/>
      <c r="K70" s="1"/>
      <c r="L70" s="33"/>
    </row>
    <row r="71" spans="1:12" ht="18" customHeight="1" x14ac:dyDescent="0.25">
      <c r="A71" s="15">
        <v>52</v>
      </c>
      <c r="B71" s="1"/>
      <c r="C71" s="24"/>
      <c r="D71" s="1"/>
      <c r="E71" s="24"/>
      <c r="F71" s="1"/>
      <c r="G71" s="1"/>
      <c r="H71" s="1"/>
      <c r="I71" s="1"/>
      <c r="J71" s="1"/>
      <c r="K71" s="1"/>
      <c r="L71" s="33"/>
    </row>
    <row r="72" spans="1:12" ht="18" customHeight="1" x14ac:dyDescent="0.25">
      <c r="A72" s="15">
        <v>53</v>
      </c>
      <c r="B72" s="1"/>
      <c r="C72" s="24"/>
      <c r="D72" s="1"/>
      <c r="E72" s="24"/>
      <c r="F72" s="1"/>
      <c r="G72" s="1"/>
      <c r="H72" s="1"/>
      <c r="I72" s="1"/>
      <c r="J72" s="1"/>
      <c r="K72" s="1"/>
      <c r="L72" s="33"/>
    </row>
    <row r="73" spans="1:12" ht="18" customHeight="1" x14ac:dyDescent="0.25">
      <c r="A73" s="15">
        <v>54</v>
      </c>
      <c r="B73" s="1"/>
      <c r="C73" s="24"/>
      <c r="D73" s="1"/>
      <c r="E73" s="24"/>
      <c r="F73" s="1"/>
      <c r="G73" s="1"/>
      <c r="H73" s="1"/>
      <c r="I73" s="1"/>
      <c r="J73" s="1"/>
      <c r="K73" s="1"/>
      <c r="L73" s="33"/>
    </row>
    <row r="74" spans="1:12" ht="18" customHeight="1" x14ac:dyDescent="0.25">
      <c r="A74" s="15">
        <v>55</v>
      </c>
      <c r="B74" s="1"/>
      <c r="C74" s="24"/>
      <c r="D74" s="1"/>
      <c r="E74" s="24"/>
      <c r="F74" s="1"/>
      <c r="G74" s="1"/>
      <c r="H74" s="1"/>
      <c r="I74" s="1"/>
      <c r="J74" s="1"/>
      <c r="K74" s="1"/>
      <c r="L74" s="33"/>
    </row>
    <row r="75" spans="1:12" ht="18" customHeight="1" x14ac:dyDescent="0.25">
      <c r="A75" s="15">
        <v>56</v>
      </c>
      <c r="B75" s="1"/>
      <c r="C75" s="24"/>
      <c r="D75" s="1"/>
      <c r="E75" s="24"/>
      <c r="F75" s="1"/>
      <c r="G75" s="1"/>
      <c r="H75" s="1"/>
      <c r="I75" s="1"/>
      <c r="J75" s="1"/>
      <c r="K75" s="1"/>
      <c r="L75" s="33"/>
    </row>
    <row r="76" spans="1:12" ht="18" customHeight="1" x14ac:dyDescent="0.25">
      <c r="A76" s="15">
        <v>57</v>
      </c>
      <c r="B76" s="1"/>
      <c r="C76" s="24"/>
      <c r="D76" s="1"/>
      <c r="E76" s="24"/>
      <c r="F76" s="1"/>
      <c r="G76" s="1"/>
      <c r="H76" s="1"/>
      <c r="I76" s="1"/>
      <c r="J76" s="1"/>
      <c r="K76" s="1"/>
      <c r="L76" s="33"/>
    </row>
    <row r="77" spans="1:12" ht="18" customHeight="1" x14ac:dyDescent="0.25">
      <c r="A77" s="15">
        <v>58</v>
      </c>
      <c r="B77" s="1"/>
      <c r="C77" s="24"/>
      <c r="D77" s="1"/>
      <c r="E77" s="24"/>
      <c r="F77" s="1"/>
      <c r="G77" s="1"/>
      <c r="H77" s="1"/>
      <c r="I77" s="1"/>
      <c r="J77" s="1"/>
      <c r="K77" s="1"/>
      <c r="L77" s="33"/>
    </row>
    <row r="78" spans="1:12" ht="18" customHeight="1" x14ac:dyDescent="0.25">
      <c r="A78" s="15">
        <v>59</v>
      </c>
      <c r="B78" s="1"/>
      <c r="C78" s="24"/>
      <c r="D78" s="1"/>
      <c r="E78" s="24"/>
      <c r="F78" s="1"/>
      <c r="G78" s="1"/>
      <c r="H78" s="1"/>
      <c r="I78" s="1"/>
      <c r="J78" s="1"/>
      <c r="K78" s="1"/>
      <c r="L78" s="33"/>
    </row>
    <row r="79" spans="1:12" ht="18" customHeight="1" x14ac:dyDescent="0.25">
      <c r="A79" s="15">
        <v>60</v>
      </c>
      <c r="B79" s="1"/>
      <c r="C79" s="24"/>
      <c r="D79" s="1"/>
      <c r="E79" s="24"/>
      <c r="F79" s="1"/>
      <c r="G79" s="1"/>
      <c r="H79" s="1"/>
      <c r="I79" s="1"/>
      <c r="J79" s="1"/>
      <c r="K79" s="1"/>
      <c r="L79" s="33"/>
    </row>
    <row r="80" spans="1:12" ht="18" customHeight="1" x14ac:dyDescent="0.25">
      <c r="A80" s="15">
        <v>61</v>
      </c>
      <c r="B80" s="1"/>
      <c r="C80" s="24"/>
      <c r="D80" s="1"/>
      <c r="E80" s="24"/>
      <c r="F80" s="1"/>
      <c r="G80" s="1"/>
      <c r="H80" s="1"/>
      <c r="I80" s="1"/>
      <c r="J80" s="1"/>
      <c r="K80" s="1"/>
      <c r="L80" s="33"/>
    </row>
    <row r="81" spans="1:12" ht="18" customHeight="1" x14ac:dyDescent="0.25">
      <c r="A81" s="15">
        <v>62</v>
      </c>
      <c r="B81" s="1"/>
      <c r="C81" s="24"/>
      <c r="D81" s="1"/>
      <c r="E81" s="24"/>
      <c r="F81" s="1"/>
      <c r="G81" s="1"/>
      <c r="H81" s="1"/>
      <c r="I81" s="1"/>
      <c r="J81" s="1"/>
      <c r="K81" s="1"/>
      <c r="L81" s="33"/>
    </row>
    <row r="82" spans="1:12" ht="18" customHeight="1" x14ac:dyDescent="0.25">
      <c r="A82" s="15">
        <v>63</v>
      </c>
      <c r="B82" s="1"/>
      <c r="C82" s="24"/>
      <c r="D82" s="1"/>
      <c r="E82" s="24"/>
      <c r="F82" s="1"/>
      <c r="G82" s="1"/>
      <c r="H82" s="1"/>
      <c r="I82" s="1"/>
      <c r="J82" s="1"/>
      <c r="K82" s="1"/>
      <c r="L82" s="33"/>
    </row>
    <row r="83" spans="1:12" ht="18" customHeight="1" x14ac:dyDescent="0.25">
      <c r="A83" s="15">
        <v>64</v>
      </c>
      <c r="B83" s="1"/>
      <c r="C83" s="24"/>
      <c r="D83" s="1"/>
      <c r="E83" s="24"/>
      <c r="F83" s="1"/>
      <c r="G83" s="1"/>
      <c r="H83" s="1"/>
      <c r="I83" s="1"/>
      <c r="J83" s="1"/>
      <c r="K83" s="1"/>
      <c r="L83" s="33"/>
    </row>
    <row r="84" spans="1:12" ht="18" customHeight="1" x14ac:dyDescent="0.25">
      <c r="A84" s="15">
        <v>65</v>
      </c>
      <c r="B84" s="1"/>
      <c r="C84" s="24"/>
      <c r="D84" s="1"/>
      <c r="E84" s="24"/>
      <c r="F84" s="1"/>
      <c r="G84" s="1"/>
      <c r="H84" s="1"/>
      <c r="I84" s="1"/>
      <c r="J84" s="1"/>
      <c r="K84" s="1"/>
      <c r="L84" s="33"/>
    </row>
    <row r="85" spans="1:12" ht="18" customHeight="1" x14ac:dyDescent="0.25">
      <c r="A85" s="15">
        <v>66</v>
      </c>
      <c r="B85" s="1"/>
      <c r="C85" s="24"/>
      <c r="D85" s="1"/>
      <c r="E85" s="24"/>
      <c r="F85" s="1"/>
      <c r="G85" s="1"/>
      <c r="H85" s="1"/>
      <c r="I85" s="1"/>
      <c r="J85" s="1"/>
      <c r="K85" s="1"/>
      <c r="L85" s="33"/>
    </row>
    <row r="86" spans="1:12" ht="18" customHeight="1" x14ac:dyDescent="0.25">
      <c r="A86" s="15">
        <v>67</v>
      </c>
      <c r="B86" s="1"/>
      <c r="C86" s="24"/>
      <c r="D86" s="1"/>
      <c r="E86" s="24"/>
      <c r="F86" s="1"/>
      <c r="G86" s="1"/>
      <c r="H86" s="1"/>
      <c r="I86" s="1"/>
      <c r="J86" s="1"/>
      <c r="K86" s="1"/>
      <c r="L86" s="33"/>
    </row>
    <row r="87" spans="1:12" ht="18" customHeight="1" x14ac:dyDescent="0.25">
      <c r="A87" s="15">
        <v>68</v>
      </c>
      <c r="B87" s="1"/>
      <c r="C87" s="24"/>
      <c r="D87" s="1"/>
      <c r="E87" s="24"/>
      <c r="F87" s="1"/>
      <c r="G87" s="1"/>
      <c r="H87" s="1"/>
      <c r="I87" s="1"/>
      <c r="J87" s="1"/>
      <c r="K87" s="1"/>
      <c r="L87" s="33"/>
    </row>
    <row r="88" spans="1:12" ht="18" customHeight="1" x14ac:dyDescent="0.25">
      <c r="A88" s="15">
        <v>69</v>
      </c>
      <c r="B88" s="1"/>
      <c r="C88" s="24"/>
      <c r="D88" s="1"/>
      <c r="E88" s="24"/>
      <c r="F88" s="1"/>
      <c r="G88" s="1"/>
      <c r="H88" s="1"/>
      <c r="I88" s="1"/>
      <c r="J88" s="1"/>
      <c r="K88" s="1"/>
      <c r="L88" s="33"/>
    </row>
    <row r="89" spans="1:12" ht="18" customHeight="1" x14ac:dyDescent="0.25">
      <c r="A89" s="15">
        <v>70</v>
      </c>
      <c r="B89" s="1"/>
      <c r="C89" s="24"/>
      <c r="D89" s="1"/>
      <c r="E89" s="24"/>
      <c r="F89" s="1"/>
      <c r="G89" s="1"/>
      <c r="H89" s="1"/>
      <c r="I89" s="1"/>
      <c r="J89" s="1"/>
      <c r="K89" s="1"/>
      <c r="L89" s="33"/>
    </row>
    <row r="90" spans="1:12" ht="18" customHeight="1" x14ac:dyDescent="0.25">
      <c r="A90" s="15">
        <v>71</v>
      </c>
      <c r="B90" s="1"/>
      <c r="C90" s="24"/>
      <c r="D90" s="1"/>
      <c r="E90" s="24"/>
      <c r="F90" s="1"/>
      <c r="G90" s="1"/>
      <c r="H90" s="1"/>
      <c r="I90" s="1"/>
      <c r="J90" s="1"/>
      <c r="K90" s="1"/>
      <c r="L90" s="33"/>
    </row>
    <row r="91" spans="1:12" ht="18" customHeight="1" x14ac:dyDescent="0.25">
      <c r="A91" s="15">
        <v>72</v>
      </c>
      <c r="B91" s="1"/>
      <c r="C91" s="24"/>
      <c r="D91" s="1"/>
      <c r="E91" s="24"/>
      <c r="F91" s="1"/>
      <c r="G91" s="1"/>
      <c r="H91" s="1"/>
      <c r="I91" s="1"/>
      <c r="J91" s="1"/>
      <c r="K91" s="1"/>
      <c r="L91" s="33"/>
    </row>
    <row r="92" spans="1:12" ht="18" customHeight="1" x14ac:dyDescent="0.25">
      <c r="A92" s="15">
        <v>73</v>
      </c>
      <c r="B92" s="1"/>
      <c r="C92" s="24"/>
      <c r="D92" s="1"/>
      <c r="E92" s="24"/>
      <c r="F92" s="1"/>
      <c r="G92" s="1"/>
      <c r="H92" s="1"/>
      <c r="I92" s="1"/>
      <c r="J92" s="1"/>
      <c r="K92" s="1"/>
      <c r="L92" s="33"/>
    </row>
    <row r="93" spans="1:12" ht="18" customHeight="1" x14ac:dyDescent="0.25">
      <c r="A93" s="15">
        <v>74</v>
      </c>
      <c r="B93" s="1"/>
      <c r="C93" s="24"/>
      <c r="D93" s="1"/>
      <c r="E93" s="24"/>
      <c r="F93" s="1"/>
      <c r="G93" s="1"/>
      <c r="H93" s="1"/>
      <c r="I93" s="1"/>
      <c r="J93" s="1"/>
      <c r="K93" s="1"/>
      <c r="L93" s="33"/>
    </row>
    <row r="94" spans="1:12" ht="18" customHeight="1" x14ac:dyDescent="0.25">
      <c r="A94" s="15">
        <v>75</v>
      </c>
      <c r="B94" s="1"/>
      <c r="C94" s="24"/>
      <c r="D94" s="1"/>
      <c r="E94" s="24"/>
      <c r="F94" s="1"/>
      <c r="G94" s="1"/>
      <c r="H94" s="1"/>
      <c r="I94" s="1"/>
      <c r="J94" s="1"/>
      <c r="K94" s="1"/>
      <c r="L94" s="33"/>
    </row>
    <row r="95" spans="1:12" ht="18" customHeight="1" x14ac:dyDescent="0.25">
      <c r="A95" s="15">
        <v>76</v>
      </c>
      <c r="B95" s="1"/>
      <c r="C95" s="24"/>
      <c r="D95" s="1"/>
      <c r="E95" s="24"/>
      <c r="F95" s="1"/>
      <c r="G95" s="1"/>
      <c r="H95" s="1"/>
      <c r="I95" s="1"/>
      <c r="J95" s="1"/>
      <c r="K95" s="1"/>
      <c r="L95" s="33"/>
    </row>
    <row r="96" spans="1:12" ht="18" customHeight="1" x14ac:dyDescent="0.25">
      <c r="A96" s="15">
        <v>77</v>
      </c>
      <c r="B96" s="1"/>
      <c r="C96" s="24"/>
      <c r="D96" s="1"/>
      <c r="E96" s="24"/>
      <c r="F96" s="1"/>
      <c r="G96" s="1"/>
      <c r="H96" s="1"/>
      <c r="I96" s="1"/>
      <c r="J96" s="1"/>
      <c r="K96" s="1"/>
      <c r="L96" s="33"/>
    </row>
    <row r="97" spans="1:12" ht="18" customHeight="1" x14ac:dyDescent="0.25">
      <c r="A97" s="15">
        <v>78</v>
      </c>
      <c r="B97" s="1"/>
      <c r="C97" s="24"/>
      <c r="D97" s="1"/>
      <c r="E97" s="24"/>
      <c r="F97" s="1"/>
      <c r="G97" s="1"/>
      <c r="H97" s="1"/>
      <c r="I97" s="1"/>
      <c r="J97" s="1"/>
      <c r="K97" s="1"/>
      <c r="L97" s="33"/>
    </row>
    <row r="98" spans="1:12" ht="18" customHeight="1" x14ac:dyDescent="0.25">
      <c r="A98" s="15">
        <v>79</v>
      </c>
      <c r="B98" s="1"/>
      <c r="C98" s="24"/>
      <c r="D98" s="1"/>
      <c r="E98" s="24"/>
      <c r="F98" s="1"/>
      <c r="G98" s="1"/>
      <c r="H98" s="1"/>
      <c r="I98" s="1"/>
      <c r="J98" s="1"/>
      <c r="K98" s="1"/>
      <c r="L98" s="33"/>
    </row>
    <row r="99" spans="1:12" ht="18" customHeight="1" x14ac:dyDescent="0.25">
      <c r="A99" s="15">
        <v>80</v>
      </c>
      <c r="B99" s="1"/>
      <c r="C99" s="24"/>
      <c r="D99" s="1"/>
      <c r="E99" s="24"/>
      <c r="F99" s="1"/>
      <c r="G99" s="1"/>
      <c r="H99" s="1"/>
      <c r="I99" s="1"/>
      <c r="J99" s="1"/>
      <c r="K99" s="1"/>
      <c r="L99" s="33"/>
    </row>
    <row r="100" spans="1:12" ht="18" customHeight="1" x14ac:dyDescent="0.25">
      <c r="A100" s="15">
        <v>81</v>
      </c>
      <c r="B100" s="1"/>
      <c r="C100" s="24"/>
      <c r="D100" s="1"/>
      <c r="E100" s="24"/>
      <c r="F100" s="1"/>
      <c r="G100" s="1"/>
      <c r="H100" s="1"/>
      <c r="I100" s="1"/>
      <c r="J100" s="1"/>
      <c r="K100" s="1"/>
      <c r="L100" s="33"/>
    </row>
    <row r="101" spans="1:12" ht="18" customHeight="1" x14ac:dyDescent="0.25">
      <c r="A101" s="15">
        <v>82</v>
      </c>
      <c r="B101" s="1"/>
      <c r="C101" s="24"/>
      <c r="D101" s="1"/>
      <c r="E101" s="24"/>
      <c r="F101" s="1"/>
      <c r="G101" s="1"/>
      <c r="H101" s="1"/>
      <c r="I101" s="1"/>
      <c r="J101" s="1"/>
      <c r="K101" s="1"/>
      <c r="L101" s="33"/>
    </row>
    <row r="102" spans="1:12" ht="18" customHeight="1" x14ac:dyDescent="0.25">
      <c r="A102" s="15">
        <v>83</v>
      </c>
      <c r="B102" s="1"/>
      <c r="C102" s="24"/>
      <c r="D102" s="1"/>
      <c r="E102" s="24"/>
      <c r="F102" s="1"/>
      <c r="G102" s="1"/>
      <c r="H102" s="1"/>
      <c r="I102" s="1"/>
      <c r="J102" s="1"/>
      <c r="K102" s="1"/>
      <c r="L102" s="33"/>
    </row>
    <row r="103" spans="1:12" ht="18" customHeight="1" x14ac:dyDescent="0.25">
      <c r="A103" s="15">
        <v>84</v>
      </c>
      <c r="B103" s="1"/>
      <c r="C103" s="24"/>
      <c r="D103" s="1"/>
      <c r="E103" s="24"/>
      <c r="F103" s="1"/>
      <c r="G103" s="1"/>
      <c r="H103" s="1"/>
      <c r="I103" s="1"/>
      <c r="J103" s="1"/>
      <c r="K103" s="1"/>
      <c r="L103" s="33"/>
    </row>
    <row r="104" spans="1:12" ht="18" customHeight="1" x14ac:dyDescent="0.25">
      <c r="A104" s="15">
        <v>85</v>
      </c>
      <c r="B104" s="1"/>
      <c r="C104" s="24"/>
      <c r="D104" s="1"/>
      <c r="E104" s="24"/>
      <c r="F104" s="1"/>
      <c r="G104" s="1"/>
      <c r="H104" s="1"/>
      <c r="I104" s="1"/>
      <c r="J104" s="1"/>
      <c r="K104" s="1"/>
      <c r="L104" s="33"/>
    </row>
    <row r="105" spans="1:12" ht="18" customHeight="1" x14ac:dyDescent="0.25">
      <c r="A105" s="15">
        <v>86</v>
      </c>
      <c r="B105" s="1"/>
      <c r="C105" s="24"/>
      <c r="D105" s="1"/>
      <c r="E105" s="24"/>
      <c r="F105" s="1"/>
      <c r="G105" s="1"/>
      <c r="H105" s="1"/>
      <c r="I105" s="1"/>
      <c r="J105" s="1"/>
      <c r="K105" s="1"/>
      <c r="L105" s="33"/>
    </row>
    <row r="106" spans="1:12" ht="18" customHeight="1" x14ac:dyDescent="0.25">
      <c r="A106" s="15">
        <v>87</v>
      </c>
      <c r="B106" s="1"/>
      <c r="C106" s="24"/>
      <c r="D106" s="1"/>
      <c r="E106" s="24"/>
      <c r="F106" s="1"/>
      <c r="G106" s="1"/>
      <c r="H106" s="1"/>
      <c r="I106" s="1"/>
      <c r="J106" s="1"/>
      <c r="K106" s="1"/>
      <c r="L106" s="33"/>
    </row>
    <row r="107" spans="1:12" ht="18" customHeight="1" x14ac:dyDescent="0.25">
      <c r="A107" s="15">
        <v>88</v>
      </c>
      <c r="B107" s="1"/>
      <c r="C107" s="24"/>
      <c r="D107" s="1"/>
      <c r="E107" s="24"/>
      <c r="F107" s="1"/>
      <c r="G107" s="1"/>
      <c r="H107" s="1"/>
      <c r="I107" s="1"/>
      <c r="J107" s="1"/>
      <c r="K107" s="1"/>
      <c r="L107" s="33"/>
    </row>
    <row r="108" spans="1:12" ht="18" customHeight="1" x14ac:dyDescent="0.25">
      <c r="A108" s="15">
        <v>89</v>
      </c>
      <c r="B108" s="1"/>
      <c r="C108" s="24"/>
      <c r="D108" s="1"/>
      <c r="E108" s="24"/>
      <c r="F108" s="1"/>
      <c r="G108" s="1"/>
      <c r="H108" s="1"/>
      <c r="I108" s="1"/>
      <c r="J108" s="1"/>
      <c r="K108" s="1"/>
      <c r="L108" s="33"/>
    </row>
    <row r="109" spans="1:12" ht="18" customHeight="1" x14ac:dyDescent="0.25">
      <c r="A109" s="15">
        <v>90</v>
      </c>
      <c r="B109" s="1"/>
      <c r="C109" s="24"/>
      <c r="D109" s="1"/>
      <c r="E109" s="24"/>
      <c r="F109" s="1"/>
      <c r="G109" s="1"/>
      <c r="H109" s="1"/>
      <c r="I109" s="1"/>
      <c r="J109" s="1"/>
      <c r="K109" s="1"/>
      <c r="L109" s="33"/>
    </row>
    <row r="110" spans="1:12" ht="18" customHeight="1" x14ac:dyDescent="0.25">
      <c r="A110" s="15">
        <v>91</v>
      </c>
      <c r="B110" s="1"/>
      <c r="C110" s="24"/>
      <c r="D110" s="1"/>
      <c r="E110" s="24"/>
      <c r="F110" s="1"/>
      <c r="G110" s="1"/>
      <c r="H110" s="1"/>
      <c r="I110" s="1"/>
      <c r="J110" s="1"/>
      <c r="K110" s="1"/>
      <c r="L110" s="33"/>
    </row>
    <row r="111" spans="1:12" ht="18" customHeight="1" x14ac:dyDescent="0.25">
      <c r="A111" s="15">
        <v>92</v>
      </c>
      <c r="B111" s="1"/>
      <c r="C111" s="24"/>
      <c r="D111" s="1"/>
      <c r="E111" s="24"/>
      <c r="F111" s="1"/>
      <c r="G111" s="1"/>
      <c r="H111" s="1"/>
      <c r="I111" s="1"/>
      <c r="J111" s="1"/>
      <c r="K111" s="1"/>
      <c r="L111" s="33"/>
    </row>
    <row r="112" spans="1:12" ht="18" customHeight="1" x14ac:dyDescent="0.25">
      <c r="A112" s="15">
        <v>93</v>
      </c>
      <c r="B112" s="1"/>
      <c r="C112" s="24"/>
      <c r="D112" s="1"/>
      <c r="E112" s="24"/>
      <c r="F112" s="1"/>
      <c r="G112" s="1"/>
      <c r="H112" s="1"/>
      <c r="I112" s="1"/>
      <c r="J112" s="1"/>
      <c r="K112" s="1"/>
      <c r="L112" s="33"/>
    </row>
    <row r="113" spans="1:12" ht="18" customHeight="1" x14ac:dyDescent="0.25">
      <c r="A113" s="15">
        <v>94</v>
      </c>
      <c r="B113" s="1"/>
      <c r="C113" s="24"/>
      <c r="D113" s="1"/>
      <c r="E113" s="24"/>
      <c r="F113" s="1"/>
      <c r="G113" s="1"/>
      <c r="H113" s="1"/>
      <c r="I113" s="1"/>
      <c r="J113" s="1"/>
      <c r="K113" s="1"/>
      <c r="L113" s="33"/>
    </row>
    <row r="114" spans="1:12" ht="18" customHeight="1" x14ac:dyDescent="0.25">
      <c r="A114" s="15">
        <v>95</v>
      </c>
      <c r="B114" s="1"/>
      <c r="C114" s="24"/>
      <c r="D114" s="1"/>
      <c r="E114" s="24"/>
      <c r="F114" s="1"/>
      <c r="G114" s="1"/>
      <c r="H114" s="1"/>
      <c r="I114" s="1"/>
      <c r="J114" s="1"/>
      <c r="K114" s="1"/>
      <c r="L114" s="33"/>
    </row>
    <row r="115" spans="1:12" ht="18" customHeight="1" x14ac:dyDescent="0.25">
      <c r="A115" s="15">
        <v>96</v>
      </c>
      <c r="B115" s="1"/>
      <c r="C115" s="24"/>
      <c r="D115" s="1"/>
      <c r="E115" s="24"/>
      <c r="F115" s="1"/>
      <c r="G115" s="1"/>
      <c r="H115" s="1"/>
      <c r="I115" s="1"/>
      <c r="J115" s="1"/>
      <c r="K115" s="1"/>
      <c r="L115" s="33"/>
    </row>
    <row r="116" spans="1:12" ht="18" customHeight="1" x14ac:dyDescent="0.25">
      <c r="A116" s="15">
        <v>97</v>
      </c>
      <c r="B116" s="1"/>
      <c r="C116" s="24"/>
      <c r="D116" s="1"/>
      <c r="E116" s="24"/>
      <c r="F116" s="1"/>
      <c r="G116" s="1"/>
      <c r="H116" s="1"/>
      <c r="I116" s="1"/>
      <c r="J116" s="1"/>
      <c r="K116" s="1"/>
      <c r="L116" s="33"/>
    </row>
    <row r="117" spans="1:12" ht="18" customHeight="1" x14ac:dyDescent="0.25">
      <c r="A117" s="15">
        <v>98</v>
      </c>
      <c r="B117" s="1"/>
      <c r="C117" s="24"/>
      <c r="D117" s="1"/>
      <c r="E117" s="24"/>
      <c r="F117" s="1"/>
      <c r="G117" s="1"/>
      <c r="H117" s="1"/>
      <c r="I117" s="1"/>
      <c r="J117" s="1"/>
      <c r="K117" s="1"/>
      <c r="L117" s="33"/>
    </row>
    <row r="118" spans="1:12" ht="18" customHeight="1" x14ac:dyDescent="0.25">
      <c r="A118" s="15">
        <v>99</v>
      </c>
      <c r="B118" s="1"/>
      <c r="C118" s="24"/>
      <c r="D118" s="1"/>
      <c r="E118" s="24"/>
      <c r="F118" s="1"/>
      <c r="G118" s="1"/>
      <c r="H118" s="1"/>
      <c r="I118" s="1"/>
      <c r="J118" s="1"/>
      <c r="K118" s="1"/>
      <c r="L118" s="33"/>
    </row>
    <row r="119" spans="1:12" ht="18" customHeight="1" x14ac:dyDescent="0.25">
      <c r="A119" s="15">
        <v>100</v>
      </c>
      <c r="B119" s="1"/>
      <c r="C119" s="24"/>
      <c r="D119" s="1"/>
      <c r="E119" s="24"/>
      <c r="F119" s="1"/>
      <c r="G119" s="1"/>
      <c r="H119" s="1"/>
      <c r="I119" s="1"/>
      <c r="J119" s="1"/>
      <c r="K119" s="1"/>
      <c r="L119" s="33"/>
    </row>
    <row r="120" spans="1:12" ht="18" customHeight="1" x14ac:dyDescent="0.25">
      <c r="A120" s="15">
        <v>101</v>
      </c>
      <c r="B120" s="1"/>
      <c r="C120" s="24"/>
      <c r="D120" s="1"/>
      <c r="E120" s="24"/>
      <c r="F120" s="1"/>
      <c r="G120" s="1"/>
      <c r="H120" s="1"/>
      <c r="I120" s="1"/>
      <c r="J120" s="1"/>
      <c r="K120" s="1"/>
      <c r="L120" s="33"/>
    </row>
    <row r="121" spans="1:12" ht="18" customHeight="1" x14ac:dyDescent="0.25">
      <c r="A121" s="15">
        <v>102</v>
      </c>
      <c r="B121" s="1"/>
      <c r="C121" s="24"/>
      <c r="D121" s="1"/>
      <c r="E121" s="24"/>
      <c r="F121" s="1"/>
      <c r="G121" s="1"/>
      <c r="H121" s="1"/>
      <c r="I121" s="1"/>
      <c r="J121" s="1"/>
      <c r="K121" s="1"/>
      <c r="L121" s="33"/>
    </row>
    <row r="122" spans="1:12" ht="18" customHeight="1" x14ac:dyDescent="0.25">
      <c r="A122" s="15">
        <v>103</v>
      </c>
      <c r="B122" s="1"/>
      <c r="C122" s="24"/>
      <c r="D122" s="1"/>
      <c r="E122" s="24"/>
      <c r="F122" s="1"/>
      <c r="G122" s="1"/>
      <c r="H122" s="1"/>
      <c r="I122" s="1"/>
      <c r="J122" s="1"/>
      <c r="K122" s="1"/>
      <c r="L122" s="33"/>
    </row>
    <row r="123" spans="1:12" ht="18" customHeight="1" x14ac:dyDescent="0.25">
      <c r="A123" s="15">
        <v>104</v>
      </c>
      <c r="B123" s="1"/>
      <c r="C123" s="24"/>
      <c r="D123" s="1"/>
      <c r="E123" s="24"/>
      <c r="F123" s="1"/>
      <c r="G123" s="1"/>
      <c r="H123" s="1"/>
      <c r="I123" s="1"/>
      <c r="J123" s="1"/>
      <c r="K123" s="1"/>
      <c r="L123" s="33"/>
    </row>
    <row r="124" spans="1:12" ht="18" customHeight="1" x14ac:dyDescent="0.25">
      <c r="A124" s="15">
        <v>105</v>
      </c>
      <c r="B124" s="1"/>
      <c r="C124" s="24"/>
      <c r="D124" s="1"/>
      <c r="E124" s="24"/>
      <c r="F124" s="1"/>
      <c r="G124" s="1"/>
      <c r="H124" s="1"/>
      <c r="I124" s="1"/>
      <c r="J124" s="1"/>
      <c r="K124" s="1"/>
      <c r="L124" s="33"/>
    </row>
    <row r="125" spans="1:12" ht="18" customHeight="1" x14ac:dyDescent="0.25">
      <c r="A125" s="15">
        <v>106</v>
      </c>
      <c r="B125" s="1"/>
      <c r="C125" s="24"/>
      <c r="D125" s="1"/>
      <c r="E125" s="24"/>
      <c r="F125" s="1"/>
      <c r="G125" s="1"/>
      <c r="H125" s="1"/>
      <c r="I125" s="1"/>
      <c r="J125" s="1"/>
      <c r="K125" s="1"/>
      <c r="L125" s="33"/>
    </row>
    <row r="126" spans="1:12" ht="18" customHeight="1" x14ac:dyDescent="0.25">
      <c r="A126" s="15">
        <v>107</v>
      </c>
      <c r="B126" s="1"/>
      <c r="C126" s="24"/>
      <c r="D126" s="1"/>
      <c r="E126" s="24"/>
      <c r="F126" s="1"/>
      <c r="G126" s="1"/>
      <c r="H126" s="1"/>
      <c r="I126" s="1"/>
      <c r="J126" s="1"/>
      <c r="K126" s="1"/>
      <c r="L126" s="33"/>
    </row>
    <row r="127" spans="1:12" ht="18" customHeight="1" x14ac:dyDescent="0.25">
      <c r="A127" s="15">
        <v>108</v>
      </c>
      <c r="B127" s="1"/>
      <c r="C127" s="24"/>
      <c r="D127" s="1"/>
      <c r="E127" s="24"/>
      <c r="F127" s="1"/>
      <c r="G127" s="1"/>
      <c r="H127" s="1"/>
      <c r="I127" s="1"/>
      <c r="J127" s="1"/>
      <c r="K127" s="1"/>
      <c r="L127" s="33"/>
    </row>
    <row r="128" spans="1:12" ht="18" customHeight="1" x14ac:dyDescent="0.25">
      <c r="A128" s="15">
        <v>109</v>
      </c>
      <c r="B128" s="1"/>
      <c r="C128" s="24"/>
      <c r="D128" s="1"/>
      <c r="E128" s="24"/>
      <c r="F128" s="1"/>
      <c r="G128" s="1"/>
      <c r="H128" s="1"/>
      <c r="I128" s="1"/>
      <c r="J128" s="1"/>
      <c r="K128" s="1"/>
      <c r="L128" s="33"/>
    </row>
    <row r="129" spans="1:12" ht="18" customHeight="1" x14ac:dyDescent="0.25">
      <c r="A129" s="15">
        <v>110</v>
      </c>
      <c r="B129" s="1"/>
      <c r="C129" s="24"/>
      <c r="D129" s="1"/>
      <c r="E129" s="24"/>
      <c r="F129" s="1"/>
      <c r="G129" s="1"/>
      <c r="H129" s="1"/>
      <c r="I129" s="1"/>
      <c r="J129" s="1"/>
      <c r="K129" s="1"/>
      <c r="L129" s="33"/>
    </row>
    <row r="130" spans="1:12" ht="18" customHeight="1" x14ac:dyDescent="0.25">
      <c r="A130" s="15">
        <v>111</v>
      </c>
      <c r="B130" s="1"/>
      <c r="C130" s="24"/>
      <c r="D130" s="1"/>
      <c r="E130" s="24"/>
      <c r="F130" s="1"/>
      <c r="G130" s="1"/>
      <c r="H130" s="1"/>
      <c r="I130" s="1"/>
      <c r="J130" s="1"/>
      <c r="K130" s="1"/>
      <c r="L130" s="33"/>
    </row>
    <row r="131" spans="1:12" ht="18" customHeight="1" x14ac:dyDescent="0.25">
      <c r="A131" s="15">
        <v>112</v>
      </c>
      <c r="B131" s="1"/>
      <c r="C131" s="24"/>
      <c r="D131" s="1"/>
      <c r="E131" s="24"/>
      <c r="F131" s="1"/>
      <c r="G131" s="1"/>
      <c r="H131" s="1"/>
      <c r="I131" s="1"/>
      <c r="J131" s="1"/>
      <c r="K131" s="1"/>
      <c r="L131" s="33"/>
    </row>
    <row r="132" spans="1:12" ht="18" customHeight="1" x14ac:dyDescent="0.25">
      <c r="A132" s="15">
        <v>113</v>
      </c>
      <c r="B132" s="1"/>
      <c r="C132" s="24"/>
      <c r="D132" s="1"/>
      <c r="E132" s="24"/>
      <c r="F132" s="1"/>
      <c r="G132" s="1"/>
      <c r="H132" s="1"/>
      <c r="I132" s="1"/>
      <c r="J132" s="1"/>
      <c r="K132" s="1"/>
      <c r="L132" s="33"/>
    </row>
    <row r="133" spans="1:12" ht="18" customHeight="1" x14ac:dyDescent="0.25">
      <c r="A133" s="15">
        <v>114</v>
      </c>
      <c r="B133" s="1"/>
      <c r="C133" s="24"/>
      <c r="D133" s="1"/>
      <c r="E133" s="24"/>
      <c r="F133" s="1"/>
      <c r="G133" s="1"/>
      <c r="H133" s="1"/>
      <c r="I133" s="1"/>
      <c r="J133" s="1"/>
      <c r="K133" s="1"/>
      <c r="L133" s="33"/>
    </row>
    <row r="134" spans="1:12" ht="18" customHeight="1" x14ac:dyDescent="0.25">
      <c r="A134" s="15">
        <v>115</v>
      </c>
      <c r="B134" s="1"/>
      <c r="C134" s="24"/>
      <c r="D134" s="1"/>
      <c r="E134" s="24"/>
      <c r="F134" s="1"/>
      <c r="G134" s="1"/>
      <c r="H134" s="1"/>
      <c r="I134" s="1"/>
      <c r="J134" s="1"/>
      <c r="K134" s="1"/>
      <c r="L134" s="33"/>
    </row>
    <row r="135" spans="1:12" ht="18" customHeight="1" x14ac:dyDescent="0.25">
      <c r="A135" s="15">
        <v>116</v>
      </c>
      <c r="B135" s="1"/>
      <c r="C135" s="24"/>
      <c r="D135" s="1"/>
      <c r="E135" s="24"/>
      <c r="F135" s="1"/>
      <c r="G135" s="1"/>
      <c r="H135" s="1"/>
      <c r="I135" s="1"/>
      <c r="J135" s="1"/>
      <c r="K135" s="1"/>
      <c r="L135" s="33"/>
    </row>
    <row r="136" spans="1:12" ht="18" customHeight="1" x14ac:dyDescent="0.25">
      <c r="A136" s="15">
        <v>117</v>
      </c>
      <c r="B136" s="1"/>
      <c r="C136" s="24"/>
      <c r="D136" s="1"/>
      <c r="E136" s="24"/>
      <c r="F136" s="1"/>
      <c r="G136" s="1"/>
      <c r="H136" s="1"/>
      <c r="I136" s="1"/>
      <c r="J136" s="1"/>
      <c r="K136" s="1"/>
      <c r="L136" s="33"/>
    </row>
    <row r="137" spans="1:12" ht="18" customHeight="1" x14ac:dyDescent="0.25">
      <c r="A137" s="15">
        <v>118</v>
      </c>
      <c r="B137" s="1"/>
      <c r="C137" s="24"/>
      <c r="D137" s="1"/>
      <c r="E137" s="24"/>
      <c r="F137" s="1"/>
      <c r="G137" s="1"/>
      <c r="H137" s="1"/>
      <c r="I137" s="1"/>
      <c r="J137" s="1"/>
      <c r="K137" s="1"/>
      <c r="L137" s="33"/>
    </row>
    <row r="138" spans="1:12" ht="18" customHeight="1" x14ac:dyDescent="0.25">
      <c r="A138" s="15">
        <v>119</v>
      </c>
      <c r="B138" s="1"/>
      <c r="C138" s="24"/>
      <c r="D138" s="1"/>
      <c r="E138" s="24"/>
      <c r="F138" s="1"/>
      <c r="G138" s="1"/>
      <c r="H138" s="1"/>
      <c r="I138" s="1"/>
      <c r="J138" s="1"/>
      <c r="K138" s="1"/>
      <c r="L138" s="33"/>
    </row>
    <row r="139" spans="1:12" ht="18" customHeight="1" x14ac:dyDescent="0.25">
      <c r="A139" s="15">
        <v>120</v>
      </c>
      <c r="B139" s="1"/>
      <c r="C139" s="24"/>
      <c r="D139" s="1"/>
      <c r="E139" s="24"/>
      <c r="F139" s="1"/>
      <c r="G139" s="1"/>
      <c r="H139" s="1"/>
      <c r="I139" s="1"/>
      <c r="J139" s="1"/>
      <c r="K139" s="1"/>
      <c r="L139" s="33"/>
    </row>
    <row r="140" spans="1:12" ht="18" customHeight="1" x14ac:dyDescent="0.25">
      <c r="A140" s="15">
        <v>121</v>
      </c>
      <c r="B140" s="1"/>
      <c r="C140" s="24"/>
      <c r="D140" s="1"/>
      <c r="E140" s="24"/>
      <c r="F140" s="1"/>
      <c r="G140" s="1"/>
      <c r="H140" s="1"/>
      <c r="I140" s="1"/>
      <c r="J140" s="1"/>
      <c r="K140" s="1"/>
      <c r="L140" s="33"/>
    </row>
    <row r="141" spans="1:12" ht="18" customHeight="1" x14ac:dyDescent="0.25">
      <c r="A141" s="15">
        <v>122</v>
      </c>
      <c r="B141" s="1"/>
      <c r="C141" s="24"/>
      <c r="D141" s="1"/>
      <c r="E141" s="24"/>
      <c r="F141" s="1"/>
      <c r="G141" s="1"/>
      <c r="H141" s="1"/>
      <c r="I141" s="1"/>
      <c r="J141" s="1"/>
      <c r="K141" s="1"/>
      <c r="L141" s="33"/>
    </row>
    <row r="142" spans="1:12" ht="18" customHeight="1" x14ac:dyDescent="0.25">
      <c r="A142" s="15">
        <v>123</v>
      </c>
      <c r="B142" s="1"/>
      <c r="C142" s="24"/>
      <c r="D142" s="1"/>
      <c r="E142" s="24"/>
      <c r="F142" s="1"/>
      <c r="G142" s="1"/>
      <c r="H142" s="1"/>
      <c r="I142" s="1"/>
      <c r="J142" s="1"/>
      <c r="K142" s="1"/>
      <c r="L142" s="33"/>
    </row>
    <row r="143" spans="1:12" ht="18" customHeight="1" x14ac:dyDescent="0.25">
      <c r="A143" s="15">
        <v>124</v>
      </c>
      <c r="B143" s="1"/>
      <c r="C143" s="24"/>
      <c r="D143" s="1"/>
      <c r="E143" s="24"/>
      <c r="F143" s="1"/>
      <c r="G143" s="1"/>
      <c r="H143" s="1"/>
      <c r="I143" s="1"/>
      <c r="J143" s="1"/>
      <c r="K143" s="1"/>
      <c r="L143" s="33"/>
    </row>
    <row r="144" spans="1:12" ht="18" customHeight="1" x14ac:dyDescent="0.25">
      <c r="A144" s="15">
        <v>125</v>
      </c>
      <c r="B144" s="1"/>
      <c r="C144" s="24"/>
      <c r="D144" s="1"/>
      <c r="E144" s="24"/>
      <c r="F144" s="1"/>
      <c r="G144" s="1"/>
      <c r="H144" s="1"/>
      <c r="I144" s="1"/>
      <c r="J144" s="1"/>
      <c r="K144" s="1"/>
      <c r="L144" s="33"/>
    </row>
    <row r="145" spans="1:12" ht="18" customHeight="1" x14ac:dyDescent="0.25">
      <c r="A145" s="15">
        <v>126</v>
      </c>
      <c r="B145" s="1"/>
      <c r="C145" s="24"/>
      <c r="D145" s="1"/>
      <c r="E145" s="24"/>
      <c r="F145" s="1"/>
      <c r="G145" s="1"/>
      <c r="H145" s="1"/>
      <c r="I145" s="1"/>
      <c r="J145" s="1"/>
      <c r="K145" s="1"/>
      <c r="L145" s="33"/>
    </row>
    <row r="146" spans="1:12" ht="18" customHeight="1" x14ac:dyDescent="0.25">
      <c r="A146" s="15">
        <v>127</v>
      </c>
      <c r="B146" s="1"/>
      <c r="C146" s="24"/>
      <c r="D146" s="1"/>
      <c r="E146" s="24"/>
      <c r="F146" s="1"/>
      <c r="G146" s="1"/>
      <c r="H146" s="1"/>
      <c r="I146" s="1"/>
      <c r="J146" s="1"/>
      <c r="K146" s="1"/>
      <c r="L146" s="33"/>
    </row>
    <row r="147" spans="1:12" ht="18" customHeight="1" x14ac:dyDescent="0.25">
      <c r="A147" s="15">
        <v>128</v>
      </c>
      <c r="B147" s="1"/>
      <c r="C147" s="24"/>
      <c r="D147" s="1"/>
      <c r="E147" s="24"/>
      <c r="F147" s="1"/>
      <c r="G147" s="1"/>
      <c r="H147" s="1"/>
      <c r="I147" s="1"/>
      <c r="J147" s="1"/>
      <c r="K147" s="1"/>
      <c r="L147" s="33"/>
    </row>
    <row r="148" spans="1:12" ht="18" customHeight="1" x14ac:dyDescent="0.25">
      <c r="A148" s="15">
        <v>129</v>
      </c>
      <c r="B148" s="1"/>
      <c r="C148" s="24"/>
      <c r="D148" s="1"/>
      <c r="E148" s="24"/>
      <c r="F148" s="1"/>
      <c r="G148" s="1"/>
      <c r="H148" s="1"/>
      <c r="I148" s="1"/>
      <c r="J148" s="1"/>
      <c r="K148" s="1"/>
      <c r="L148" s="33"/>
    </row>
    <row r="149" spans="1:12" ht="18" customHeight="1" x14ac:dyDescent="0.25">
      <c r="A149" s="15">
        <v>130</v>
      </c>
      <c r="B149" s="1"/>
      <c r="C149" s="24"/>
      <c r="D149" s="1"/>
      <c r="E149" s="24"/>
      <c r="F149" s="1"/>
      <c r="G149" s="1"/>
      <c r="H149" s="1"/>
      <c r="I149" s="1"/>
      <c r="J149" s="1"/>
      <c r="K149" s="1"/>
      <c r="L149" s="33"/>
    </row>
    <row r="150" spans="1:12" ht="18" customHeight="1" x14ac:dyDescent="0.25">
      <c r="A150" s="15">
        <v>131</v>
      </c>
      <c r="B150" s="1"/>
      <c r="C150" s="24"/>
      <c r="D150" s="1"/>
      <c r="E150" s="24"/>
      <c r="F150" s="1"/>
      <c r="G150" s="1"/>
      <c r="H150" s="1"/>
      <c r="I150" s="1"/>
      <c r="J150" s="1"/>
      <c r="K150" s="1"/>
      <c r="L150" s="33"/>
    </row>
    <row r="151" spans="1:12" ht="18" customHeight="1" x14ac:dyDescent="0.25">
      <c r="A151" s="15">
        <v>132</v>
      </c>
      <c r="B151" s="1"/>
      <c r="C151" s="24"/>
      <c r="D151" s="1"/>
      <c r="E151" s="24"/>
      <c r="F151" s="1"/>
      <c r="G151" s="1"/>
      <c r="H151" s="1"/>
      <c r="I151" s="1"/>
      <c r="J151" s="1"/>
      <c r="K151" s="1"/>
      <c r="L151" s="33"/>
    </row>
    <row r="152" spans="1:12" ht="18" customHeight="1" x14ac:dyDescent="0.25">
      <c r="A152" s="15">
        <v>133</v>
      </c>
      <c r="B152" s="1"/>
      <c r="C152" s="24"/>
      <c r="D152" s="1"/>
      <c r="E152" s="24"/>
      <c r="F152" s="1"/>
      <c r="G152" s="1"/>
      <c r="H152" s="1"/>
      <c r="I152" s="1"/>
      <c r="J152" s="1"/>
      <c r="K152" s="1"/>
      <c r="L152" s="33"/>
    </row>
    <row r="153" spans="1:12" ht="18" customHeight="1" x14ac:dyDescent="0.25">
      <c r="A153" s="15">
        <v>134</v>
      </c>
      <c r="B153" s="1"/>
      <c r="C153" s="24"/>
      <c r="D153" s="1"/>
      <c r="E153" s="24"/>
      <c r="F153" s="1"/>
      <c r="G153" s="1"/>
      <c r="H153" s="1"/>
      <c r="I153" s="1"/>
      <c r="J153" s="1"/>
      <c r="K153" s="1"/>
      <c r="L153" s="33"/>
    </row>
    <row r="154" spans="1:12" ht="18" customHeight="1" x14ac:dyDescent="0.25">
      <c r="A154" s="15">
        <v>135</v>
      </c>
      <c r="B154" s="1"/>
      <c r="C154" s="24"/>
      <c r="D154" s="1"/>
      <c r="E154" s="24"/>
      <c r="F154" s="1"/>
      <c r="G154" s="1"/>
      <c r="H154" s="1"/>
      <c r="I154" s="1"/>
      <c r="J154" s="1"/>
      <c r="K154" s="1"/>
      <c r="L154" s="33"/>
    </row>
    <row r="155" spans="1:12" ht="18" customHeight="1" x14ac:dyDescent="0.25">
      <c r="A155" s="15">
        <v>136</v>
      </c>
      <c r="B155" s="1"/>
      <c r="C155" s="24"/>
      <c r="D155" s="1"/>
      <c r="E155" s="24"/>
      <c r="F155" s="1"/>
      <c r="G155" s="1"/>
      <c r="H155" s="1"/>
      <c r="I155" s="1"/>
      <c r="J155" s="1"/>
      <c r="K155" s="1"/>
      <c r="L155" s="33"/>
    </row>
    <row r="156" spans="1:12" ht="18" customHeight="1" x14ac:dyDescent="0.25">
      <c r="A156" s="15">
        <v>137</v>
      </c>
      <c r="B156" s="1"/>
      <c r="C156" s="24"/>
      <c r="D156" s="1"/>
      <c r="E156" s="24"/>
      <c r="F156" s="1"/>
      <c r="G156" s="1"/>
      <c r="H156" s="1"/>
      <c r="I156" s="1"/>
      <c r="J156" s="1"/>
      <c r="K156" s="1"/>
      <c r="L156" s="33"/>
    </row>
    <row r="157" spans="1:12" ht="18" customHeight="1" x14ac:dyDescent="0.25">
      <c r="A157" s="15">
        <v>138</v>
      </c>
      <c r="B157" s="1"/>
      <c r="C157" s="24"/>
      <c r="D157" s="1"/>
      <c r="E157" s="24"/>
      <c r="F157" s="1"/>
      <c r="G157" s="1"/>
      <c r="H157" s="1"/>
      <c r="I157" s="1"/>
      <c r="J157" s="1"/>
      <c r="K157" s="1"/>
      <c r="L157" s="33"/>
    </row>
    <row r="158" spans="1:12" ht="18" customHeight="1" x14ac:dyDescent="0.25">
      <c r="A158" s="15">
        <v>139</v>
      </c>
      <c r="B158" s="1"/>
      <c r="C158" s="24"/>
      <c r="D158" s="1"/>
      <c r="E158" s="24"/>
      <c r="F158" s="1"/>
      <c r="G158" s="1"/>
      <c r="H158" s="1"/>
      <c r="I158" s="1"/>
      <c r="J158" s="1"/>
      <c r="K158" s="1"/>
      <c r="L158" s="33"/>
    </row>
    <row r="159" spans="1:12" ht="18" customHeight="1" x14ac:dyDescent="0.25">
      <c r="A159" s="15">
        <v>140</v>
      </c>
      <c r="B159" s="1"/>
      <c r="C159" s="24"/>
      <c r="D159" s="1"/>
      <c r="E159" s="24"/>
      <c r="F159" s="1"/>
      <c r="G159" s="1"/>
      <c r="H159" s="1"/>
      <c r="I159" s="1"/>
      <c r="J159" s="1"/>
      <c r="K159" s="1"/>
      <c r="L159" s="33"/>
    </row>
    <row r="160" spans="1:12" ht="18" customHeight="1" x14ac:dyDescent="0.25">
      <c r="A160" s="15">
        <v>141</v>
      </c>
      <c r="B160" s="1"/>
      <c r="C160" s="24"/>
      <c r="D160" s="1"/>
      <c r="E160" s="24"/>
      <c r="F160" s="1"/>
      <c r="G160" s="1"/>
      <c r="H160" s="1"/>
      <c r="I160" s="1"/>
      <c r="J160" s="1"/>
      <c r="K160" s="1"/>
      <c r="L160" s="33"/>
    </row>
    <row r="161" spans="1:12" ht="18" customHeight="1" x14ac:dyDescent="0.25">
      <c r="A161" s="15">
        <v>142</v>
      </c>
      <c r="B161" s="1"/>
      <c r="C161" s="24"/>
      <c r="D161" s="1"/>
      <c r="E161" s="24"/>
      <c r="F161" s="1"/>
      <c r="G161" s="1"/>
      <c r="H161" s="1"/>
      <c r="I161" s="1"/>
      <c r="J161" s="1"/>
      <c r="K161" s="1"/>
      <c r="L161" s="33"/>
    </row>
    <row r="162" spans="1:12" ht="18" customHeight="1" x14ac:dyDescent="0.25">
      <c r="A162" s="15">
        <v>143</v>
      </c>
      <c r="B162" s="1"/>
      <c r="C162" s="24"/>
      <c r="D162" s="1"/>
      <c r="E162" s="24"/>
      <c r="F162" s="1"/>
      <c r="G162" s="1"/>
      <c r="H162" s="1"/>
      <c r="I162" s="1"/>
      <c r="J162" s="1"/>
      <c r="K162" s="1"/>
      <c r="L162" s="33"/>
    </row>
    <row r="163" spans="1:12" ht="18" customHeight="1" x14ac:dyDescent="0.25">
      <c r="A163" s="15">
        <v>144</v>
      </c>
      <c r="B163" s="1"/>
      <c r="C163" s="24"/>
      <c r="D163" s="1"/>
      <c r="E163" s="24"/>
      <c r="F163" s="1"/>
      <c r="G163" s="1"/>
      <c r="H163" s="1"/>
      <c r="I163" s="1"/>
      <c r="J163" s="1"/>
      <c r="K163" s="1"/>
      <c r="L163" s="33"/>
    </row>
    <row r="164" spans="1:12" ht="18" customHeight="1" x14ac:dyDescent="0.25">
      <c r="A164" s="15">
        <v>145</v>
      </c>
      <c r="B164" s="1"/>
      <c r="C164" s="24"/>
      <c r="D164" s="1"/>
      <c r="E164" s="24"/>
      <c r="F164" s="1"/>
      <c r="G164" s="1"/>
      <c r="H164" s="1"/>
      <c r="I164" s="1"/>
      <c r="J164" s="1"/>
      <c r="K164" s="1"/>
      <c r="L164" s="33"/>
    </row>
    <row r="165" spans="1:12" ht="18" customHeight="1" x14ac:dyDescent="0.25">
      <c r="A165" s="15">
        <v>146</v>
      </c>
      <c r="B165" s="1"/>
      <c r="C165" s="24"/>
      <c r="D165" s="1"/>
      <c r="E165" s="24"/>
      <c r="F165" s="1"/>
      <c r="G165" s="1"/>
      <c r="H165" s="1"/>
      <c r="I165" s="1"/>
      <c r="J165" s="1"/>
      <c r="K165" s="1"/>
      <c r="L165" s="33"/>
    </row>
    <row r="166" spans="1:12" ht="18" customHeight="1" x14ac:dyDescent="0.25">
      <c r="A166" s="15">
        <v>147</v>
      </c>
      <c r="B166" s="1"/>
      <c r="C166" s="24"/>
      <c r="D166" s="1"/>
      <c r="E166" s="24"/>
      <c r="F166" s="1"/>
      <c r="G166" s="1"/>
      <c r="H166" s="1"/>
      <c r="I166" s="1"/>
      <c r="J166" s="1"/>
      <c r="K166" s="1"/>
      <c r="L166" s="33"/>
    </row>
    <row r="167" spans="1:12" ht="18" customHeight="1" x14ac:dyDescent="0.25">
      <c r="A167" s="15">
        <v>148</v>
      </c>
      <c r="B167" s="1"/>
      <c r="C167" s="24"/>
      <c r="D167" s="1"/>
      <c r="E167" s="24"/>
      <c r="F167" s="1"/>
      <c r="G167" s="1"/>
      <c r="H167" s="1"/>
      <c r="I167" s="1"/>
      <c r="J167" s="1"/>
      <c r="K167" s="1"/>
      <c r="L167" s="33"/>
    </row>
    <row r="168" spans="1:12" ht="18" customHeight="1" x14ac:dyDescent="0.25">
      <c r="A168" s="15">
        <v>149</v>
      </c>
      <c r="B168" s="1"/>
      <c r="C168" s="24"/>
      <c r="D168" s="1"/>
      <c r="E168" s="24"/>
      <c r="F168" s="1"/>
      <c r="G168" s="1"/>
      <c r="H168" s="1"/>
      <c r="I168" s="1"/>
      <c r="J168" s="1"/>
      <c r="K168" s="1"/>
      <c r="L168" s="33"/>
    </row>
    <row r="169" spans="1:12" ht="18" customHeight="1" x14ac:dyDescent="0.25">
      <c r="A169" s="15">
        <v>150</v>
      </c>
      <c r="B169" s="1"/>
      <c r="C169" s="24"/>
      <c r="D169" s="1"/>
      <c r="E169" s="24"/>
      <c r="F169" s="1"/>
      <c r="G169" s="1"/>
      <c r="H169" s="1"/>
      <c r="I169" s="1"/>
      <c r="J169" s="1"/>
      <c r="K169" s="1"/>
      <c r="L169" s="33"/>
    </row>
    <row r="170" spans="1:12" ht="18" customHeight="1" x14ac:dyDescent="0.25">
      <c r="A170" s="15">
        <v>151</v>
      </c>
      <c r="B170" s="1"/>
      <c r="C170" s="24"/>
      <c r="D170" s="1"/>
      <c r="E170" s="24"/>
      <c r="F170" s="1"/>
      <c r="G170" s="1"/>
      <c r="H170" s="1"/>
      <c r="I170" s="1"/>
      <c r="J170" s="1"/>
      <c r="K170" s="1"/>
      <c r="L170" s="33"/>
    </row>
    <row r="171" spans="1:12" ht="18" customHeight="1" x14ac:dyDescent="0.25">
      <c r="A171" s="15">
        <v>152</v>
      </c>
      <c r="B171" s="1"/>
      <c r="C171" s="24"/>
      <c r="D171" s="1"/>
      <c r="E171" s="24"/>
      <c r="F171" s="1"/>
      <c r="G171" s="1"/>
      <c r="H171" s="1"/>
      <c r="I171" s="1"/>
      <c r="J171" s="1"/>
      <c r="K171" s="1"/>
      <c r="L171" s="33"/>
    </row>
    <row r="172" spans="1:12" ht="18" customHeight="1" x14ac:dyDescent="0.25">
      <c r="A172" s="15">
        <v>153</v>
      </c>
      <c r="B172" s="1"/>
      <c r="C172" s="24"/>
      <c r="D172" s="1"/>
      <c r="E172" s="24"/>
      <c r="F172" s="1"/>
      <c r="G172" s="1"/>
      <c r="H172" s="1"/>
      <c r="I172" s="1"/>
      <c r="J172" s="1"/>
      <c r="K172" s="1"/>
      <c r="L172" s="33"/>
    </row>
    <row r="173" spans="1:12" ht="18" customHeight="1" x14ac:dyDescent="0.25">
      <c r="A173" s="15">
        <v>154</v>
      </c>
      <c r="B173" s="1"/>
      <c r="C173" s="24"/>
      <c r="D173" s="1"/>
      <c r="E173" s="24"/>
      <c r="F173" s="1"/>
      <c r="G173" s="1"/>
      <c r="H173" s="1"/>
      <c r="I173" s="1"/>
      <c r="J173" s="1"/>
      <c r="K173" s="1"/>
      <c r="L173" s="33"/>
    </row>
    <row r="174" spans="1:12" ht="18" customHeight="1" x14ac:dyDescent="0.25">
      <c r="A174" s="15">
        <v>155</v>
      </c>
      <c r="B174" s="1"/>
      <c r="C174" s="24"/>
      <c r="D174" s="1"/>
      <c r="E174" s="24"/>
      <c r="F174" s="1"/>
      <c r="G174" s="1"/>
      <c r="H174" s="1"/>
      <c r="I174" s="1"/>
      <c r="J174" s="1"/>
      <c r="K174" s="1"/>
      <c r="L174" s="33"/>
    </row>
    <row r="175" spans="1:12" ht="18" customHeight="1" x14ac:dyDescent="0.25">
      <c r="A175" s="15">
        <v>156</v>
      </c>
      <c r="B175" s="1"/>
      <c r="C175" s="24"/>
      <c r="D175" s="1"/>
      <c r="E175" s="24"/>
      <c r="F175" s="1"/>
      <c r="G175" s="1"/>
      <c r="H175" s="1"/>
      <c r="I175" s="1"/>
      <c r="J175" s="1"/>
      <c r="K175" s="1"/>
      <c r="L175" s="33"/>
    </row>
    <row r="176" spans="1:12" ht="18" customHeight="1" x14ac:dyDescent="0.25">
      <c r="A176" s="15">
        <v>157</v>
      </c>
      <c r="B176" s="1"/>
      <c r="C176" s="24"/>
      <c r="D176" s="1"/>
      <c r="E176" s="24"/>
      <c r="F176" s="1"/>
      <c r="G176" s="1"/>
      <c r="H176" s="1"/>
      <c r="I176" s="1"/>
      <c r="J176" s="1"/>
      <c r="K176" s="1"/>
      <c r="L176" s="33"/>
    </row>
    <row r="177" spans="1:12" ht="18" customHeight="1" x14ac:dyDescent="0.25">
      <c r="A177" s="15">
        <v>158</v>
      </c>
      <c r="B177" s="1"/>
      <c r="C177" s="24"/>
      <c r="D177" s="1"/>
      <c r="E177" s="24"/>
      <c r="F177" s="1"/>
      <c r="G177" s="1"/>
      <c r="H177" s="1"/>
      <c r="I177" s="1"/>
      <c r="J177" s="1"/>
      <c r="K177" s="1"/>
      <c r="L177" s="33"/>
    </row>
    <row r="178" spans="1:12" ht="18" customHeight="1" x14ac:dyDescent="0.25">
      <c r="A178" s="15">
        <v>159</v>
      </c>
      <c r="B178" s="1"/>
      <c r="C178" s="24"/>
      <c r="D178" s="1"/>
      <c r="E178" s="24"/>
      <c r="F178" s="1"/>
      <c r="G178" s="1"/>
      <c r="H178" s="1"/>
      <c r="I178" s="1"/>
      <c r="J178" s="1"/>
      <c r="K178" s="1"/>
      <c r="L178" s="33"/>
    </row>
    <row r="179" spans="1:12" ht="18" customHeight="1" x14ac:dyDescent="0.25">
      <c r="A179" s="15">
        <v>160</v>
      </c>
      <c r="B179" s="1"/>
      <c r="C179" s="24"/>
      <c r="D179" s="1"/>
      <c r="E179" s="24"/>
      <c r="F179" s="1"/>
      <c r="G179" s="1"/>
      <c r="H179" s="1"/>
      <c r="I179" s="1"/>
      <c r="J179" s="1"/>
      <c r="K179" s="1"/>
      <c r="L179" s="33"/>
    </row>
    <row r="180" spans="1:12" ht="18" customHeight="1" x14ac:dyDescent="0.25">
      <c r="A180" s="15">
        <v>161</v>
      </c>
      <c r="B180" s="1"/>
      <c r="C180" s="24"/>
      <c r="D180" s="1"/>
      <c r="E180" s="24"/>
      <c r="F180" s="1"/>
      <c r="G180" s="1"/>
      <c r="H180" s="1"/>
      <c r="I180" s="1"/>
      <c r="J180" s="1"/>
      <c r="K180" s="1"/>
      <c r="L180" s="33"/>
    </row>
    <row r="181" spans="1:12" ht="18" customHeight="1" x14ac:dyDescent="0.25">
      <c r="A181" s="15">
        <v>162</v>
      </c>
      <c r="B181" s="1"/>
      <c r="C181" s="24"/>
      <c r="D181" s="1"/>
      <c r="E181" s="24"/>
      <c r="F181" s="1"/>
      <c r="G181" s="1"/>
      <c r="H181" s="1"/>
      <c r="I181" s="1"/>
      <c r="J181" s="1"/>
      <c r="K181" s="1"/>
      <c r="L181" s="33"/>
    </row>
    <row r="182" spans="1:12" ht="18" customHeight="1" x14ac:dyDescent="0.25">
      <c r="A182" s="15">
        <v>163</v>
      </c>
      <c r="B182" s="1"/>
      <c r="C182" s="24"/>
      <c r="D182" s="1"/>
      <c r="E182" s="24"/>
      <c r="F182" s="1"/>
      <c r="G182" s="1"/>
      <c r="H182" s="1"/>
      <c r="I182" s="1"/>
      <c r="J182" s="1"/>
      <c r="K182" s="1"/>
      <c r="L182" s="33"/>
    </row>
    <row r="183" spans="1:12" ht="18" customHeight="1" x14ac:dyDescent="0.25">
      <c r="A183" s="15">
        <v>164</v>
      </c>
      <c r="B183" s="1"/>
      <c r="C183" s="24"/>
      <c r="D183" s="1"/>
      <c r="E183" s="24"/>
      <c r="F183" s="1"/>
      <c r="G183" s="1"/>
      <c r="H183" s="1"/>
      <c r="I183" s="1"/>
      <c r="J183" s="1"/>
      <c r="K183" s="1"/>
      <c r="L183" s="33"/>
    </row>
    <row r="184" spans="1:12" ht="18" customHeight="1" x14ac:dyDescent="0.25">
      <c r="A184" s="15">
        <v>165</v>
      </c>
      <c r="B184" s="1"/>
      <c r="C184" s="24"/>
      <c r="D184" s="1"/>
      <c r="E184" s="24"/>
      <c r="F184" s="1"/>
      <c r="G184" s="1"/>
      <c r="H184" s="1"/>
      <c r="I184" s="1"/>
      <c r="J184" s="1"/>
      <c r="K184" s="1"/>
      <c r="L184" s="33"/>
    </row>
    <row r="185" spans="1:12" ht="18" customHeight="1" x14ac:dyDescent="0.25">
      <c r="A185" s="15">
        <v>166</v>
      </c>
      <c r="B185" s="1"/>
      <c r="C185" s="24"/>
      <c r="D185" s="1"/>
      <c r="E185" s="24"/>
      <c r="F185" s="1"/>
      <c r="G185" s="1"/>
      <c r="H185" s="1"/>
      <c r="I185" s="1"/>
      <c r="J185" s="1"/>
      <c r="K185" s="1"/>
      <c r="L185" s="33"/>
    </row>
    <row r="186" spans="1:12" ht="18" customHeight="1" x14ac:dyDescent="0.25">
      <c r="A186" s="15">
        <v>167</v>
      </c>
      <c r="B186" s="1"/>
      <c r="C186" s="24"/>
      <c r="D186" s="1"/>
      <c r="E186" s="24"/>
      <c r="F186" s="1"/>
      <c r="G186" s="1"/>
      <c r="H186" s="1"/>
      <c r="I186" s="1"/>
      <c r="J186" s="1"/>
      <c r="K186" s="1"/>
      <c r="L186" s="33"/>
    </row>
    <row r="187" spans="1:12" ht="18" customHeight="1" x14ac:dyDescent="0.25">
      <c r="A187" s="15">
        <v>168</v>
      </c>
      <c r="B187" s="1"/>
      <c r="C187" s="24"/>
      <c r="D187" s="1"/>
      <c r="E187" s="24"/>
      <c r="F187" s="1"/>
      <c r="G187" s="1"/>
      <c r="H187" s="1"/>
      <c r="I187" s="1"/>
      <c r="J187" s="1"/>
      <c r="K187" s="1"/>
      <c r="L187" s="33"/>
    </row>
    <row r="188" spans="1:12" ht="18" customHeight="1" x14ac:dyDescent="0.25">
      <c r="A188" s="15">
        <v>169</v>
      </c>
      <c r="B188" s="1"/>
      <c r="C188" s="24"/>
      <c r="D188" s="1"/>
      <c r="E188" s="24"/>
      <c r="F188" s="1"/>
      <c r="G188" s="1"/>
      <c r="H188" s="1"/>
      <c r="I188" s="1"/>
      <c r="J188" s="1"/>
      <c r="K188" s="1"/>
      <c r="L188" s="33"/>
    </row>
    <row r="189" spans="1:12" ht="18" customHeight="1" x14ac:dyDescent="0.25">
      <c r="A189" s="15">
        <v>170</v>
      </c>
      <c r="B189" s="1"/>
      <c r="C189" s="24"/>
      <c r="D189" s="1"/>
      <c r="E189" s="24"/>
      <c r="F189" s="1"/>
      <c r="G189" s="1"/>
      <c r="H189" s="1"/>
      <c r="I189" s="1"/>
      <c r="J189" s="1"/>
      <c r="K189" s="1"/>
      <c r="L189" s="33"/>
    </row>
    <row r="190" spans="1:12" ht="18" customHeight="1" x14ac:dyDescent="0.25">
      <c r="A190" s="15">
        <v>171</v>
      </c>
      <c r="B190" s="1"/>
      <c r="C190" s="24"/>
      <c r="D190" s="1"/>
      <c r="E190" s="24"/>
      <c r="F190" s="1"/>
      <c r="G190" s="1"/>
      <c r="H190" s="1"/>
      <c r="I190" s="1"/>
      <c r="J190" s="1"/>
      <c r="K190" s="1"/>
      <c r="L190" s="33"/>
    </row>
    <row r="191" spans="1:12" ht="18" customHeight="1" x14ac:dyDescent="0.25">
      <c r="A191" s="15">
        <v>172</v>
      </c>
      <c r="B191" s="1"/>
      <c r="C191" s="24"/>
      <c r="D191" s="1"/>
      <c r="E191" s="24"/>
      <c r="F191" s="1"/>
      <c r="G191" s="1"/>
      <c r="H191" s="1"/>
      <c r="I191" s="1"/>
      <c r="J191" s="1"/>
      <c r="K191" s="1"/>
      <c r="L191" s="33"/>
    </row>
    <row r="192" spans="1:12" ht="18" customHeight="1" x14ac:dyDescent="0.25">
      <c r="A192" s="15">
        <v>173</v>
      </c>
      <c r="B192" s="1"/>
      <c r="C192" s="24"/>
      <c r="D192" s="1"/>
      <c r="E192" s="24"/>
      <c r="F192" s="1"/>
      <c r="G192" s="1"/>
      <c r="H192" s="1"/>
      <c r="I192" s="1"/>
      <c r="J192" s="1"/>
      <c r="K192" s="1"/>
      <c r="L192" s="33"/>
    </row>
    <row r="193" spans="1:12" ht="18" customHeight="1" x14ac:dyDescent="0.25">
      <c r="A193" s="15">
        <v>174</v>
      </c>
      <c r="B193" s="1"/>
      <c r="C193" s="24"/>
      <c r="D193" s="1"/>
      <c r="E193" s="24"/>
      <c r="F193" s="1"/>
      <c r="G193" s="1"/>
      <c r="H193" s="1"/>
      <c r="I193" s="1"/>
      <c r="J193" s="1"/>
      <c r="K193" s="1"/>
      <c r="L193" s="33"/>
    </row>
    <row r="194" spans="1:12" ht="18" customHeight="1" x14ac:dyDescent="0.25">
      <c r="A194" s="15">
        <v>175</v>
      </c>
      <c r="B194" s="1"/>
      <c r="C194" s="24"/>
      <c r="D194" s="1"/>
      <c r="E194" s="24"/>
      <c r="F194" s="1"/>
      <c r="G194" s="1"/>
      <c r="H194" s="1"/>
      <c r="I194" s="1"/>
      <c r="J194" s="1"/>
      <c r="K194" s="1"/>
      <c r="L194" s="33"/>
    </row>
    <row r="195" spans="1:12" ht="18" customHeight="1" x14ac:dyDescent="0.25">
      <c r="A195" s="15">
        <v>176</v>
      </c>
      <c r="B195" s="1"/>
      <c r="C195" s="24"/>
      <c r="D195" s="1"/>
      <c r="E195" s="24"/>
      <c r="F195" s="1"/>
      <c r="G195" s="1"/>
      <c r="H195" s="1"/>
      <c r="I195" s="1"/>
      <c r="J195" s="1"/>
      <c r="K195" s="1"/>
      <c r="L195" s="33"/>
    </row>
    <row r="196" spans="1:12" ht="18" customHeight="1" x14ac:dyDescent="0.25">
      <c r="A196" s="15">
        <v>177</v>
      </c>
      <c r="B196" s="1"/>
      <c r="C196" s="24"/>
      <c r="D196" s="1"/>
      <c r="E196" s="24"/>
      <c r="F196" s="1"/>
      <c r="G196" s="1"/>
      <c r="H196" s="1"/>
      <c r="I196" s="1"/>
      <c r="J196" s="1"/>
      <c r="K196" s="1"/>
      <c r="L196" s="33"/>
    </row>
    <row r="197" spans="1:12" ht="18" customHeight="1" x14ac:dyDescent="0.25">
      <c r="A197" s="15">
        <v>178</v>
      </c>
      <c r="B197" s="1"/>
      <c r="C197" s="24"/>
      <c r="D197" s="1"/>
      <c r="E197" s="24"/>
      <c r="F197" s="1"/>
      <c r="G197" s="1"/>
      <c r="H197" s="1"/>
      <c r="I197" s="1"/>
      <c r="J197" s="1"/>
      <c r="K197" s="1"/>
      <c r="L197" s="33"/>
    </row>
    <row r="198" spans="1:12" ht="18" customHeight="1" x14ac:dyDescent="0.25">
      <c r="A198" s="15">
        <v>179</v>
      </c>
      <c r="B198" s="1"/>
      <c r="C198" s="24"/>
      <c r="D198" s="1"/>
      <c r="E198" s="24"/>
      <c r="F198" s="1"/>
      <c r="G198" s="1"/>
      <c r="H198" s="1"/>
      <c r="I198" s="1"/>
      <c r="J198" s="1"/>
      <c r="K198" s="1"/>
      <c r="L198" s="33"/>
    </row>
    <row r="199" spans="1:12" ht="18" customHeight="1" x14ac:dyDescent="0.25">
      <c r="A199" s="15">
        <v>180</v>
      </c>
      <c r="B199" s="1"/>
      <c r="C199" s="24"/>
      <c r="D199" s="1"/>
      <c r="E199" s="24"/>
      <c r="F199" s="1"/>
      <c r="G199" s="1"/>
      <c r="H199" s="1"/>
      <c r="I199" s="1"/>
      <c r="J199" s="1"/>
      <c r="K199" s="1"/>
      <c r="L199" s="33"/>
    </row>
    <row r="200" spans="1:12" ht="18" customHeight="1" x14ac:dyDescent="0.25">
      <c r="A200" s="15">
        <v>181</v>
      </c>
      <c r="B200" s="1"/>
      <c r="C200" s="24"/>
      <c r="D200" s="1"/>
      <c r="E200" s="24"/>
      <c r="F200" s="1"/>
      <c r="G200" s="1"/>
      <c r="H200" s="1"/>
      <c r="I200" s="1"/>
      <c r="J200" s="1"/>
      <c r="K200" s="1"/>
      <c r="L200" s="33"/>
    </row>
    <row r="201" spans="1:12" ht="18" customHeight="1" x14ac:dyDescent="0.25">
      <c r="A201" s="15">
        <v>182</v>
      </c>
      <c r="B201" s="1"/>
      <c r="C201" s="24"/>
      <c r="D201" s="1"/>
      <c r="E201" s="24"/>
      <c r="F201" s="1"/>
      <c r="G201" s="1"/>
      <c r="H201" s="1"/>
      <c r="I201" s="1"/>
      <c r="J201" s="1"/>
      <c r="K201" s="1"/>
      <c r="L201" s="33"/>
    </row>
    <row r="202" spans="1:12" ht="18" customHeight="1" x14ac:dyDescent="0.25">
      <c r="A202" s="15">
        <v>183</v>
      </c>
      <c r="B202" s="1"/>
      <c r="C202" s="24"/>
      <c r="D202" s="1"/>
      <c r="E202" s="24"/>
      <c r="F202" s="1"/>
      <c r="G202" s="1"/>
      <c r="H202" s="1"/>
      <c r="I202" s="1"/>
      <c r="J202" s="1"/>
      <c r="K202" s="1"/>
      <c r="L202" s="33"/>
    </row>
    <row r="203" spans="1:12" ht="18" customHeight="1" x14ac:dyDescent="0.25">
      <c r="A203" s="15">
        <v>184</v>
      </c>
      <c r="B203" s="1"/>
      <c r="C203" s="24"/>
      <c r="D203" s="1"/>
      <c r="E203" s="24"/>
      <c r="F203" s="1"/>
      <c r="G203" s="1"/>
      <c r="H203" s="1"/>
      <c r="I203" s="1"/>
      <c r="J203" s="1"/>
      <c r="K203" s="1"/>
      <c r="L203" s="33"/>
    </row>
    <row r="204" spans="1:12" ht="18" customHeight="1" x14ac:dyDescent="0.25">
      <c r="A204" s="15">
        <v>185</v>
      </c>
      <c r="B204" s="1"/>
      <c r="C204" s="24"/>
      <c r="D204" s="1"/>
      <c r="E204" s="24"/>
      <c r="F204" s="1"/>
      <c r="G204" s="1"/>
      <c r="H204" s="1"/>
      <c r="I204" s="1"/>
      <c r="J204" s="1"/>
      <c r="K204" s="1"/>
      <c r="L204" s="33"/>
    </row>
    <row r="205" spans="1:12" ht="18" customHeight="1" x14ac:dyDescent="0.25">
      <c r="A205" s="15">
        <v>186</v>
      </c>
      <c r="B205" s="1"/>
      <c r="C205" s="24"/>
      <c r="D205" s="1"/>
      <c r="E205" s="24"/>
      <c r="F205" s="1"/>
      <c r="G205" s="1"/>
      <c r="H205" s="1"/>
      <c r="I205" s="1"/>
      <c r="J205" s="1"/>
      <c r="K205" s="1"/>
      <c r="L205" s="33"/>
    </row>
    <row r="206" spans="1:12" ht="18" customHeight="1" x14ac:dyDescent="0.25">
      <c r="A206" s="15">
        <v>187</v>
      </c>
      <c r="B206" s="1"/>
      <c r="C206" s="24"/>
      <c r="D206" s="1"/>
      <c r="E206" s="24"/>
      <c r="F206" s="1"/>
      <c r="G206" s="1"/>
      <c r="H206" s="1"/>
      <c r="I206" s="1"/>
      <c r="J206" s="1"/>
      <c r="K206" s="1"/>
      <c r="L206" s="33"/>
    </row>
    <row r="207" spans="1:12" ht="18" customHeight="1" x14ac:dyDescent="0.25">
      <c r="A207" s="15">
        <v>188</v>
      </c>
      <c r="B207" s="1"/>
      <c r="C207" s="24"/>
      <c r="D207" s="1"/>
      <c r="E207" s="24"/>
      <c r="F207" s="1"/>
      <c r="G207" s="1"/>
      <c r="H207" s="1"/>
      <c r="I207" s="1"/>
      <c r="J207" s="1"/>
      <c r="K207" s="1"/>
      <c r="L207" s="33"/>
    </row>
    <row r="208" spans="1:12" ht="18" customHeight="1" x14ac:dyDescent="0.25">
      <c r="A208" s="15">
        <v>189</v>
      </c>
      <c r="B208" s="1"/>
      <c r="C208" s="24"/>
      <c r="D208" s="1"/>
      <c r="E208" s="24"/>
      <c r="F208" s="1"/>
      <c r="G208" s="1"/>
      <c r="H208" s="1"/>
      <c r="I208" s="1"/>
      <c r="J208" s="1"/>
      <c r="K208" s="1"/>
      <c r="L208" s="33"/>
    </row>
    <row r="209" spans="1:12" ht="18" customHeight="1" x14ac:dyDescent="0.25">
      <c r="A209" s="15">
        <v>190</v>
      </c>
      <c r="B209" s="1"/>
      <c r="C209" s="24"/>
      <c r="D209" s="1"/>
      <c r="E209" s="24"/>
      <c r="F209" s="1"/>
      <c r="G209" s="1"/>
      <c r="H209" s="1"/>
      <c r="I209" s="1"/>
      <c r="J209" s="1"/>
      <c r="K209" s="1"/>
      <c r="L209" s="33"/>
    </row>
    <row r="210" spans="1:12" ht="18" customHeight="1" x14ac:dyDescent="0.25">
      <c r="A210" s="15">
        <v>191</v>
      </c>
      <c r="B210" s="1"/>
      <c r="C210" s="24"/>
      <c r="D210" s="1"/>
      <c r="E210" s="24"/>
      <c r="F210" s="1"/>
      <c r="G210" s="1"/>
      <c r="H210" s="1"/>
      <c r="I210" s="1"/>
      <c r="J210" s="1"/>
      <c r="K210" s="1"/>
      <c r="L210" s="33"/>
    </row>
    <row r="211" spans="1:12" ht="18" customHeight="1" x14ac:dyDescent="0.25">
      <c r="A211" s="15">
        <v>192</v>
      </c>
      <c r="B211" s="1"/>
      <c r="C211" s="24"/>
      <c r="D211" s="1"/>
      <c r="E211" s="24"/>
      <c r="F211" s="1"/>
      <c r="G211" s="1"/>
      <c r="H211" s="1"/>
      <c r="I211" s="1"/>
      <c r="J211" s="1"/>
      <c r="K211" s="1"/>
      <c r="L211" s="33"/>
    </row>
    <row r="212" spans="1:12" ht="18" customHeight="1" x14ac:dyDescent="0.25">
      <c r="A212" s="15">
        <v>193</v>
      </c>
      <c r="B212" s="1"/>
      <c r="C212" s="24"/>
      <c r="D212" s="1"/>
      <c r="E212" s="24"/>
      <c r="F212" s="1"/>
      <c r="G212" s="1"/>
      <c r="H212" s="1"/>
      <c r="I212" s="1"/>
      <c r="J212" s="1"/>
      <c r="K212" s="1"/>
      <c r="L212" s="33"/>
    </row>
    <row r="213" spans="1:12" ht="18" customHeight="1" x14ac:dyDescent="0.25">
      <c r="A213" s="15">
        <v>194</v>
      </c>
      <c r="B213" s="1"/>
      <c r="C213" s="24"/>
      <c r="D213" s="1"/>
      <c r="E213" s="24"/>
      <c r="F213" s="1"/>
      <c r="G213" s="1"/>
      <c r="H213" s="1"/>
      <c r="I213" s="1"/>
      <c r="J213" s="1"/>
      <c r="K213" s="1"/>
      <c r="L213" s="33"/>
    </row>
    <row r="214" spans="1:12" ht="18" customHeight="1" x14ac:dyDescent="0.25">
      <c r="A214" s="15">
        <v>195</v>
      </c>
      <c r="B214" s="1"/>
      <c r="C214" s="24"/>
      <c r="D214" s="1"/>
      <c r="E214" s="24"/>
      <c r="F214" s="1"/>
      <c r="G214" s="1"/>
      <c r="H214" s="1"/>
      <c r="I214" s="1"/>
      <c r="J214" s="1"/>
      <c r="K214" s="1"/>
      <c r="L214" s="33"/>
    </row>
    <row r="215" spans="1:12" ht="18" customHeight="1" x14ac:dyDescent="0.25">
      <c r="A215" s="15">
        <v>196</v>
      </c>
      <c r="B215" s="1"/>
      <c r="C215" s="24"/>
      <c r="D215" s="1"/>
      <c r="E215" s="24"/>
      <c r="F215" s="1"/>
      <c r="G215" s="1"/>
      <c r="H215" s="1"/>
      <c r="I215" s="1"/>
      <c r="J215" s="1"/>
      <c r="K215" s="1"/>
      <c r="L215" s="33"/>
    </row>
    <row r="216" spans="1:12" ht="18" customHeight="1" x14ac:dyDescent="0.25">
      <c r="A216" s="15">
        <v>197</v>
      </c>
      <c r="B216" s="1"/>
      <c r="C216" s="24"/>
      <c r="D216" s="1"/>
      <c r="E216" s="24"/>
      <c r="F216" s="1"/>
      <c r="G216" s="1"/>
      <c r="H216" s="1"/>
      <c r="I216" s="1"/>
      <c r="J216" s="1"/>
      <c r="K216" s="1"/>
      <c r="L216" s="33"/>
    </row>
    <row r="217" spans="1:12" ht="18" customHeight="1" x14ac:dyDescent="0.25">
      <c r="A217" s="15">
        <v>198</v>
      </c>
      <c r="B217" s="1"/>
      <c r="C217" s="24"/>
      <c r="D217" s="1"/>
      <c r="E217" s="24"/>
      <c r="F217" s="1"/>
      <c r="G217" s="1"/>
      <c r="H217" s="1"/>
      <c r="I217" s="1"/>
      <c r="J217" s="1"/>
      <c r="K217" s="1"/>
      <c r="L217" s="33"/>
    </row>
    <row r="218" spans="1:12" ht="18" customHeight="1" x14ac:dyDescent="0.25">
      <c r="A218" s="15">
        <v>199</v>
      </c>
      <c r="B218" s="1"/>
      <c r="C218" s="24"/>
      <c r="D218" s="1"/>
      <c r="E218" s="24"/>
      <c r="F218" s="1"/>
      <c r="G218" s="1"/>
      <c r="H218" s="1"/>
      <c r="I218" s="1"/>
      <c r="J218" s="1"/>
      <c r="K218" s="1"/>
      <c r="L218" s="33"/>
    </row>
    <row r="219" spans="1:12" ht="18" customHeight="1" x14ac:dyDescent="0.25">
      <c r="A219" s="15">
        <v>200</v>
      </c>
      <c r="B219" s="1"/>
      <c r="C219" s="24"/>
      <c r="D219" s="1"/>
      <c r="E219" s="24"/>
      <c r="F219" s="1"/>
      <c r="G219" s="1"/>
      <c r="H219" s="1"/>
      <c r="I219" s="1"/>
      <c r="J219" s="1"/>
      <c r="K219" s="1"/>
      <c r="L219" s="33"/>
    </row>
  </sheetData>
  <sheetProtection algorithmName="SHA-512" hashValue="XLDduiTF1qjOty0CMfcqaSx0dKCx49wBbLeEvhywrIvGIcbCRMNXLhZ18RiufGe0ibT1SSf0LL9Jbv6oXE5DIA==" saltValue="IMPMEF6HTyQkvQ4WYiH+Lg==" spinCount="100000" sheet="1" objects="1" selectLockedCells="1"/>
  <mergeCells count="36">
    <mergeCell ref="A12:C12"/>
    <mergeCell ref="A13:C13"/>
    <mergeCell ref="A14:C14"/>
    <mergeCell ref="D11:E11"/>
    <mergeCell ref="G17:H17"/>
    <mergeCell ref="A15:C15"/>
    <mergeCell ref="G12:H12"/>
    <mergeCell ref="I12:L12"/>
    <mergeCell ref="K8:L8"/>
    <mergeCell ref="K9:L9"/>
    <mergeCell ref="K10:L10"/>
    <mergeCell ref="I13:L13"/>
    <mergeCell ref="I14:L14"/>
    <mergeCell ref="I15:L15"/>
    <mergeCell ref="I18:L18"/>
    <mergeCell ref="A8:C8"/>
    <mergeCell ref="H8:J8"/>
    <mergeCell ref="A9:C9"/>
    <mergeCell ref="H9:J9"/>
    <mergeCell ref="I17:L17"/>
    <mergeCell ref="D12:E12"/>
    <mergeCell ref="D13:E13"/>
    <mergeCell ref="A18:A19"/>
    <mergeCell ref="B18:B19"/>
    <mergeCell ref="C18:D18"/>
    <mergeCell ref="E18:G18"/>
    <mergeCell ref="I16:L16"/>
    <mergeCell ref="G8:G9"/>
    <mergeCell ref="A1:L1"/>
    <mergeCell ref="G11:L11"/>
    <mergeCell ref="D8:E8"/>
    <mergeCell ref="D9:E9"/>
    <mergeCell ref="D10:E10"/>
    <mergeCell ref="A10:C10"/>
    <mergeCell ref="H10:J10"/>
    <mergeCell ref="A11:C11"/>
  </mergeCells>
  <conditionalFormatting sqref="E5">
    <cfRule type="cellIs" priority="2" operator="notEqual">
      <formula>F20</formula>
    </cfRule>
    <cfRule type="cellIs" priority="1" operator="greaterThan">
      <formula>D20</formula>
    </cfRule>
  </conditionalFormatting>
  <hyperlinks>
    <hyperlink ref="D5" r:id="rId1" xr:uid="{00000000-0004-0000-0000-000000000000}"/>
    <hyperlink ref="D6" r:id="rId2" xr:uid="{00000000-0004-0000-0000-000001000000}"/>
  </hyperlinks>
  <pageMargins left="0.19685039370078741" right="0.23622047244094491" top="0" bottom="0" header="0" footer="0"/>
  <pageSetup paperSize="9" scale="84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AD204"/>
  <sheetViews>
    <sheetView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1" max="1" width="4.140625" customWidth="1"/>
    <col min="2" max="2" width="23.28515625" customWidth="1"/>
    <col min="3" max="3" width="2.5703125" customWidth="1"/>
    <col min="4" max="4" width="2.7109375" customWidth="1"/>
    <col min="5" max="5" width="11" customWidth="1"/>
    <col min="6" max="6" width="3.140625" customWidth="1"/>
    <col min="7" max="7" width="10" customWidth="1"/>
    <col min="8" max="8" width="9.7109375" bestFit="1" customWidth="1"/>
    <col min="9" max="9" width="9.85546875" bestFit="1" customWidth="1"/>
    <col min="10" max="10" width="13.7109375" customWidth="1"/>
    <col min="11" max="11" width="6.42578125" customWidth="1"/>
    <col min="12" max="12" width="15" customWidth="1"/>
    <col min="13" max="13" width="12" bestFit="1" customWidth="1"/>
    <col min="14" max="17" width="7" bestFit="1" customWidth="1"/>
    <col min="18" max="18" width="22.5703125" bestFit="1" customWidth="1"/>
    <col min="19" max="19" width="33.5703125" customWidth="1"/>
    <col min="20" max="20" width="5.28515625" customWidth="1"/>
    <col min="21" max="21" width="11.7109375" customWidth="1"/>
    <col min="22" max="22" width="26.140625" customWidth="1"/>
    <col min="30" max="30" width="18.28515625" customWidth="1"/>
  </cols>
  <sheetData>
    <row r="1" spans="1:30" ht="37.5" customHeight="1" thickBot="1" x14ac:dyDescent="0.3">
      <c r="B1" s="34" t="s">
        <v>38</v>
      </c>
      <c r="C1" s="139">
        <f>+szabászat!D8</f>
        <v>0</v>
      </c>
      <c r="D1" s="140"/>
      <c r="E1" s="140"/>
      <c r="F1" s="140"/>
      <c r="G1" s="140"/>
      <c r="H1" s="141" t="s">
        <v>39</v>
      </c>
      <c r="I1" s="142"/>
      <c r="J1" s="143">
        <f>+szabászat!D13</f>
        <v>0</v>
      </c>
      <c r="K1" s="144"/>
      <c r="L1" s="35" t="s">
        <v>40</v>
      </c>
      <c r="M1" s="55" t="str">
        <f>IF(szabászat!K8&lt;&gt;"",szabászat!H8,IF(szabászat!K9&lt;&gt;"",szabászat!H9,"hiányzó ragasztó típus"))</f>
        <v>EVA</v>
      </c>
      <c r="N1" s="145" t="s">
        <v>41</v>
      </c>
      <c r="O1" s="146"/>
      <c r="P1" s="158">
        <v>1</v>
      </c>
      <c r="Q1" s="159"/>
      <c r="R1" s="36" t="s">
        <v>42</v>
      </c>
      <c r="S1" s="68" t="s">
        <v>70</v>
      </c>
      <c r="T1" s="160" t="s">
        <v>43</v>
      </c>
      <c r="U1" s="161"/>
      <c r="V1" s="37" t="s">
        <v>44</v>
      </c>
      <c r="X1" s="57" t="s">
        <v>61</v>
      </c>
      <c r="Y1" s="57"/>
      <c r="Z1" s="147">
        <f>SUM(Y4:AB4)</f>
        <v>0</v>
      </c>
      <c r="AA1" s="147"/>
      <c r="AB1" s="147"/>
      <c r="AC1" s="58"/>
      <c r="AD1" s="58"/>
    </row>
    <row r="2" spans="1:30" ht="37.5" customHeight="1" thickBot="1" x14ac:dyDescent="0.4">
      <c r="B2" s="38" t="s">
        <v>45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40"/>
      <c r="X2" s="59" t="s">
        <v>62</v>
      </c>
      <c r="Y2" s="148" t="s">
        <v>63</v>
      </c>
      <c r="Z2" s="148"/>
      <c r="AA2" s="148"/>
      <c r="AB2" s="149"/>
      <c r="AC2" s="60"/>
      <c r="AD2" s="150" t="s">
        <v>64</v>
      </c>
    </row>
    <row r="3" spans="1:30" ht="22.5" customHeight="1" thickBot="1" x14ac:dyDescent="0.3">
      <c r="A3" s="105" t="s">
        <v>16</v>
      </c>
      <c r="B3" s="152" t="s">
        <v>46</v>
      </c>
      <c r="C3" s="153"/>
      <c r="D3" s="153"/>
      <c r="E3" s="153"/>
      <c r="F3" s="153"/>
      <c r="G3" s="153"/>
      <c r="H3" s="153"/>
      <c r="I3" s="153"/>
      <c r="J3" s="153"/>
      <c r="K3" s="153"/>
      <c r="L3" s="154"/>
      <c r="M3" s="155" t="s">
        <v>47</v>
      </c>
      <c r="N3" s="156"/>
      <c r="O3" s="156"/>
      <c r="P3" s="156"/>
      <c r="Q3" s="156"/>
      <c r="R3" s="156"/>
      <c r="S3" s="156"/>
      <c r="T3" s="156"/>
      <c r="U3" s="156"/>
      <c r="V3" s="157"/>
      <c r="X3" s="61" t="s">
        <v>65</v>
      </c>
      <c r="Y3" s="62" t="s">
        <v>66</v>
      </c>
      <c r="Z3" s="62" t="s">
        <v>67</v>
      </c>
      <c r="AA3" s="62" t="s">
        <v>68</v>
      </c>
      <c r="AB3" s="63" t="s">
        <v>69</v>
      </c>
      <c r="AC3" s="60"/>
      <c r="AD3" s="151"/>
    </row>
    <row r="4" spans="1:30" ht="90.75" customHeight="1" thickBot="1" x14ac:dyDescent="0.3">
      <c r="A4" s="106"/>
      <c r="B4" s="41" t="s">
        <v>27</v>
      </c>
      <c r="C4" s="42" t="s">
        <v>48</v>
      </c>
      <c r="D4" s="42" t="s">
        <v>48</v>
      </c>
      <c r="E4" s="43" t="s">
        <v>49</v>
      </c>
      <c r="F4" s="43" t="s">
        <v>50</v>
      </c>
      <c r="G4" s="43" t="s">
        <v>51</v>
      </c>
      <c r="H4" s="43" t="s">
        <v>0</v>
      </c>
      <c r="I4" s="43" t="s">
        <v>52</v>
      </c>
      <c r="J4" s="44" t="s">
        <v>2</v>
      </c>
      <c r="K4" s="45" t="s">
        <v>53</v>
      </c>
      <c r="L4" s="44" t="s">
        <v>43</v>
      </c>
      <c r="M4" s="43" t="s">
        <v>54</v>
      </c>
      <c r="N4" s="43" t="s">
        <v>55</v>
      </c>
      <c r="O4" s="43" t="s">
        <v>55</v>
      </c>
      <c r="P4" s="43" t="s">
        <v>55</v>
      </c>
      <c r="Q4" s="43" t="s">
        <v>55</v>
      </c>
      <c r="R4" s="46" t="s">
        <v>56</v>
      </c>
      <c r="S4" s="44" t="s">
        <v>57</v>
      </c>
      <c r="T4" s="45" t="s">
        <v>58</v>
      </c>
      <c r="U4" s="43" t="s">
        <v>59</v>
      </c>
      <c r="V4" s="47" t="s">
        <v>60</v>
      </c>
      <c r="X4" s="64">
        <f>SUM(X5:X165)</f>
        <v>0</v>
      </c>
      <c r="Y4" s="65">
        <f>SUM(Y5:Y165)</f>
        <v>0</v>
      </c>
      <c r="Z4" s="65">
        <f>SUM(Z5:Z165)</f>
        <v>0</v>
      </c>
      <c r="AA4" s="65">
        <f>SUM(AA5:AA165)</f>
        <v>0</v>
      </c>
      <c r="AB4" s="66">
        <f>SUM(AB5:AB165)</f>
        <v>0</v>
      </c>
      <c r="AC4" s="60"/>
      <c r="AD4" s="67">
        <f>SUM(AD5:AD303)</f>
        <v>0</v>
      </c>
    </row>
    <row r="5" spans="1:30" x14ac:dyDescent="0.25">
      <c r="A5" s="14">
        <v>1</v>
      </c>
      <c r="B5" s="48" t="str">
        <f>IF(szabászat!E20="","",szabászat!E20)</f>
        <v/>
      </c>
      <c r="C5" s="49"/>
      <c r="D5" s="49"/>
      <c r="E5" s="52" t="str">
        <f>IF(szabászat!F20="","",IF(szabászat!D20=36,szabászat!F20*2,szabászat!F20))</f>
        <v/>
      </c>
      <c r="F5" s="51" t="str">
        <f>IF(E5="","",0)</f>
        <v/>
      </c>
      <c r="G5" s="52" t="str">
        <f>IF(szabászat!G20="","",IF(AND(szabászat!D20=36,szabászat!G20&lt;=100),120,IF(szabászat!D20=36,szabászat!G20+20,IF(szabászat!G20&gt;=100,szabászat!G20,100))))</f>
        <v/>
      </c>
      <c r="H5" s="52" t="str">
        <f>IF(szabászat!H20="","",IF(AND(szabászat!D20=36,szabászat!H20&lt;=68),90,IF(szabászat!D20=36,szabászat!H20+20,IF(szabászat!H20&gt;=68,szabászat!H20,70))))</f>
        <v/>
      </c>
      <c r="I5" s="50" t="str">
        <f>IF(szabászat!D20="","",IF(szabászat!D20=36,18,szabászat!D20))</f>
        <v/>
      </c>
      <c r="J5" s="50" t="str">
        <f>IF(szabászat!C20="","",szabászat!C20)</f>
        <v/>
      </c>
      <c r="K5" s="53" t="str">
        <f>IF(E5="","",$P$1)</f>
        <v/>
      </c>
      <c r="L5" s="53" t="str">
        <f>IF(E5="","",$V$1)</f>
        <v/>
      </c>
      <c r="M5" s="50" t="str">
        <f>IF(szabászat!B20="","",szabászat!B20)</f>
        <v/>
      </c>
      <c r="N5" s="50" t="str">
        <f>IF(szabászat!I20="","",IF(szabászat!I20=1,"0,4mm "&amp;szabászat!$I$13,IF(szabászat!I20=2,"2mm "&amp;szabászat!$I$14,IF(szabászat!I20=3,"1mm "&amp;szabászat!$I$15,IF(szabászat!I20=4,"élléc "&amp;szabászat!$I$16)))))</f>
        <v/>
      </c>
      <c r="O5" s="50" t="str">
        <f>IF(szabászat!J20="","",IF(szabászat!J20=1,"0,4mm "&amp;szabászat!$I$13,IF(szabászat!J20=2,"2mm "&amp;szabászat!$I$14,IF(szabászat!J20=3,"1mm "&amp;szabászat!$I$15,IF(szabászat!J20=4,"élléc "&amp;szabászat!$I$16)))))</f>
        <v/>
      </c>
      <c r="P5" s="50" t="str">
        <f>IF(szabászat!K20="","",IF(szabászat!K20=1,"0,4mm "&amp;szabászat!$I$13,IF(szabászat!K20=2,"2mm "&amp;szabászat!$I$14,IF(szabászat!K20=3,"1mm "&amp;szabászat!$I$15,IF(szabászat!K20=4,"élléc "&amp;szabászat!$I$16)))))</f>
        <v/>
      </c>
      <c r="Q5" s="50" t="str">
        <f>IF(szabászat!L20="","",IF(szabászat!L20=1,"0,4mm "&amp;szabászat!$I$13,IF(szabászat!L20=2,"2mm "&amp;szabászat!$I$14,IF(szabászat!L20=3,"1mm "&amp;szabászat!$I$15,IF(szabászat!L20=4,"élléc "&amp;szabászat!$I$16)))))</f>
        <v/>
      </c>
      <c r="R5" s="51" t="str">
        <f>IF(E5="","",$C$1&amp;"/"&amp;$J$1)</f>
        <v/>
      </c>
      <c r="S5" s="51" t="str">
        <f>IF(E5="","",IF(szabászat!M20="","www.suliwood.hu",#REF!))</f>
        <v/>
      </c>
      <c r="T5" s="50" t="str">
        <f>+E5</f>
        <v/>
      </c>
      <c r="U5" s="54" t="str">
        <f>IF(E5="","",$M$1)</f>
        <v/>
      </c>
      <c r="V5" s="56" t="str">
        <f>IF(szabászat!G20="","",IF(szabászat!D20=36,"DUPLUNG: "&amp;szabászat!G20&amp;"x"&amp;szabászat!H20,IF(AND(szabászat!G20&lt;100,szabászat!H20&lt;68),"hossz:"&amp;szabászat!G20&amp;", szél.:"&amp;szabászat!H20&amp;"mm",IF(szabászat!G20&lt;100,"hossz:"&amp;szabászat!G20&amp;"mm",IF(szabászat!H20&lt;68,"szél.:"&amp;szabászat!H20&amp;"mm","")))))</f>
        <v/>
      </c>
      <c r="X5" s="60">
        <f>IF(G5="",0,E5*G5/1000*H5/1000)</f>
        <v>0</v>
      </c>
      <c r="Y5" s="60">
        <f>IF(N5="",0,E5*(G5/1000+0.04))</f>
        <v>0</v>
      </c>
      <c r="Z5" s="60">
        <f>IF(O5="",0,E5*(G5/1000+0.04))</f>
        <v>0</v>
      </c>
      <c r="AA5" s="60">
        <f>IF(P5="",0,E5*(H5/1000+0.04))</f>
        <v>0</v>
      </c>
      <c r="AB5" s="60">
        <f>IF(Q5="",0,E5*(H5/1000+0.04))</f>
        <v>0</v>
      </c>
      <c r="AC5" s="60"/>
      <c r="AD5" s="60">
        <f>IF(E5="",0,E5*(G5+H5))/1000</f>
        <v>0</v>
      </c>
    </row>
    <row r="6" spans="1:30" x14ac:dyDescent="0.25">
      <c r="A6" s="15">
        <v>2</v>
      </c>
      <c r="B6" s="48" t="str">
        <f>IF(szabászat!E21="","",szabászat!E21)</f>
        <v/>
      </c>
      <c r="C6" s="49"/>
      <c r="D6" s="49"/>
      <c r="E6" s="52" t="str">
        <f>IF(szabászat!F21="","",IF(szabászat!D21=36,szabászat!F21*2,szabászat!F21))</f>
        <v/>
      </c>
      <c r="F6" s="51" t="str">
        <f t="shared" ref="F6:F69" si="0">IF(E6="","",0)</f>
        <v/>
      </c>
      <c r="G6" s="52" t="str">
        <f>IF(szabászat!G21="","",IF(AND(szabászat!D21=36,szabászat!G21&lt;=100),120,IF(szabászat!D21=36,szabászat!G21+20,IF(szabászat!G21&gt;=100,szabászat!G21,100))))</f>
        <v/>
      </c>
      <c r="H6" s="52" t="str">
        <f>IF(szabászat!H21="","",IF(AND(szabászat!D21=36,szabászat!H21&lt;=68),90,IF(szabászat!D21=36,szabászat!H21+20,IF(szabászat!H21&gt;=68,szabászat!H21,70))))</f>
        <v/>
      </c>
      <c r="I6" s="50" t="str">
        <f>IF(szabászat!D21="","",IF(szabászat!D21=36,18,szabászat!D21))</f>
        <v/>
      </c>
      <c r="J6" s="50" t="str">
        <f>IF(szabászat!C21="","",szabászat!C21)</f>
        <v/>
      </c>
      <c r="K6" s="53" t="str">
        <f t="shared" ref="K6:K69" si="1">IF(E6="","",$P$1)</f>
        <v/>
      </c>
      <c r="L6" s="53" t="str">
        <f t="shared" ref="L6:L69" si="2">IF(E6="","",$V$1)</f>
        <v/>
      </c>
      <c r="M6" s="50" t="str">
        <f>IF(szabászat!B21="","",szabászat!B21)</f>
        <v/>
      </c>
      <c r="N6" s="50" t="str">
        <f>IF(szabászat!I21="","",IF(szabászat!I21=1,"0,4mm "&amp;szabászat!$I$13,IF(szabászat!I21=2,"2mm "&amp;szabászat!$I$14,IF(szabászat!I21=3,"1mm "&amp;szabászat!$I$15,IF(szabászat!I21=4,"élléc "&amp;szabászat!$I$16)))))</f>
        <v/>
      </c>
      <c r="O6" s="50" t="str">
        <f>IF(szabászat!J21="","",IF(szabászat!J21=1,"0,4mm "&amp;szabászat!$I$13,IF(szabászat!J21=2,"2mm "&amp;szabászat!$I$14,IF(szabászat!J21=3,"1mm "&amp;szabászat!$I$15,IF(szabászat!J21=4,"élléc "&amp;szabászat!$I$16)))))</f>
        <v/>
      </c>
      <c r="P6" s="50" t="str">
        <f>IF(szabászat!K21="","",IF(szabászat!K21=1,"0,4mm "&amp;szabászat!$I$13,IF(szabászat!K21=2,"2mm "&amp;szabászat!$I$14,IF(szabászat!K21=3,"1mm "&amp;szabászat!$I$15,IF(szabászat!K21=4,"élléc "&amp;szabászat!$I$16)))))</f>
        <v/>
      </c>
      <c r="Q6" s="50" t="str">
        <f>IF(szabászat!L21="","",IF(szabászat!L21=1,"0,4mm "&amp;szabászat!$I$13,IF(szabászat!L21=2,"2mm "&amp;szabászat!$I$14,IF(szabászat!L21=3,"1mm "&amp;szabászat!$I$15,IF(szabászat!L21=4,"élléc "&amp;szabászat!$I$16)))))</f>
        <v/>
      </c>
      <c r="R6" s="51" t="str">
        <f t="shared" ref="R6:R69" si="3">IF(E6="","",$C$1&amp;"/"&amp;$J$1)</f>
        <v/>
      </c>
      <c r="S6" s="51" t="str">
        <f>IF(E6="","",IF(szabászat!M21="","www.suliwood.hu",#REF!))</f>
        <v/>
      </c>
      <c r="T6" s="50" t="str">
        <f t="shared" ref="T6:T69" si="4">+E6</f>
        <v/>
      </c>
      <c r="U6" s="54" t="str">
        <f t="shared" ref="U6:U69" si="5">IF(E6="","",$M$1)</f>
        <v/>
      </c>
      <c r="V6" s="56" t="str">
        <f>IF(szabászat!G21="","",IF(szabászat!D21=36,"DUPLUNG: "&amp;szabászat!G21&amp;"x"&amp;szabászat!H21,IF(AND(szabászat!G21&lt;100,szabászat!H21&lt;68),"hossz:"&amp;szabászat!G21&amp;", szél.:"&amp;szabászat!H21&amp;"mm",IF(szabászat!G21&lt;100,"hossz:"&amp;szabászat!G21&amp;"mm",IF(szabászat!H21&lt;68,"szél.:"&amp;szabászat!H21&amp;"mm","")))))</f>
        <v/>
      </c>
      <c r="X6" s="60">
        <f t="shared" ref="X6:X69" si="6">IF(G6="",0,E6*G6/1000*H6/1000)</f>
        <v>0</v>
      </c>
      <c r="Y6" s="60">
        <f t="shared" ref="Y6:Y69" si="7">IF(N6="",0,E6*(G6/1000+0.04))</f>
        <v>0</v>
      </c>
      <c r="Z6" s="60">
        <f t="shared" ref="Z6:Z69" si="8">IF(O6="",0,E6*(G6/1000+0.04))</f>
        <v>0</v>
      </c>
      <c r="AA6" s="60">
        <f t="shared" ref="AA6:AA69" si="9">IF(P6="",0,E6*(H6/1000+0.04))</f>
        <v>0</v>
      </c>
      <c r="AB6" s="60">
        <f t="shared" ref="AB6:AB69" si="10">IF(Q6="",0,E6*(H6/1000+0.04))</f>
        <v>0</v>
      </c>
      <c r="AD6" s="60">
        <f t="shared" ref="AD6:AD69" si="11">IF(E6="",0,E6*(G6+H6))/1000</f>
        <v>0</v>
      </c>
    </row>
    <row r="7" spans="1:30" x14ac:dyDescent="0.25">
      <c r="A7" s="15">
        <v>3</v>
      </c>
      <c r="B7" s="48" t="str">
        <f>IF(szabászat!E22="","",szabászat!E22)</f>
        <v/>
      </c>
      <c r="C7" s="49"/>
      <c r="D7" s="49"/>
      <c r="E7" s="52" t="str">
        <f>IF(szabászat!F22="","",IF(szabászat!D22=36,szabászat!F22*2,szabászat!F22))</f>
        <v/>
      </c>
      <c r="F7" s="51" t="str">
        <f t="shared" si="0"/>
        <v/>
      </c>
      <c r="G7" s="52" t="str">
        <f>IF(szabászat!G22="","",IF(AND(szabászat!D22=36,szabászat!G22&lt;=100),120,IF(szabászat!D22=36,szabászat!G22+20,IF(szabászat!G22&gt;=100,szabászat!G22,100))))</f>
        <v/>
      </c>
      <c r="H7" s="52" t="str">
        <f>IF(szabászat!H22="","",IF(AND(szabászat!D22=36,szabászat!H22&lt;=68),90,IF(szabászat!D22=36,szabászat!H22+20,IF(szabászat!H22&gt;=68,szabászat!H22,70))))</f>
        <v/>
      </c>
      <c r="I7" s="50" t="str">
        <f>IF(szabászat!D22="","",IF(szabászat!D22=36,18,szabászat!D22))</f>
        <v/>
      </c>
      <c r="J7" s="50" t="str">
        <f>IF(szabászat!C22="","",szabászat!C22)</f>
        <v/>
      </c>
      <c r="K7" s="53" t="str">
        <f t="shared" si="1"/>
        <v/>
      </c>
      <c r="L7" s="53" t="str">
        <f t="shared" si="2"/>
        <v/>
      </c>
      <c r="M7" s="50" t="str">
        <f>IF(szabászat!B22="","",szabászat!B22)</f>
        <v/>
      </c>
      <c r="N7" s="50" t="str">
        <f>IF(szabászat!I22="","",IF(szabászat!I22=1,"0,4mm "&amp;szabászat!$I$13,IF(szabászat!I22=2,"2mm "&amp;szabászat!$I$14,IF(szabászat!I22=3,"1mm "&amp;szabászat!$I$15,IF(szabászat!I22=4,"élléc "&amp;szabászat!$I$16)))))</f>
        <v/>
      </c>
      <c r="O7" s="50" t="str">
        <f>IF(szabászat!J22="","",IF(szabászat!J22=1,"0,4mm "&amp;szabászat!$I$13,IF(szabászat!J22=2,"2mm "&amp;szabászat!$I$14,IF(szabászat!J22=3,"1mm "&amp;szabászat!$I$15,IF(szabászat!J22=4,"élléc "&amp;szabászat!$I$16)))))</f>
        <v/>
      </c>
      <c r="P7" s="50" t="str">
        <f>IF(szabászat!K22="","",IF(szabászat!K22=1,"0,4mm "&amp;szabászat!$I$13,IF(szabászat!K22=2,"2mm "&amp;szabászat!$I$14,IF(szabászat!K22=3,"1mm "&amp;szabászat!$I$15,IF(szabászat!K22=4,"élléc "&amp;szabászat!$I$16)))))</f>
        <v/>
      </c>
      <c r="Q7" s="50" t="str">
        <f>IF(szabászat!L22="","",IF(szabászat!L22=1,"0,4mm "&amp;szabászat!$I$13,IF(szabászat!L22=2,"2mm "&amp;szabászat!$I$14,IF(szabászat!L22=3,"1mm "&amp;szabászat!$I$15,IF(szabászat!L22=4,"élléc "&amp;szabászat!$I$16)))))</f>
        <v/>
      </c>
      <c r="R7" s="51" t="str">
        <f t="shared" si="3"/>
        <v/>
      </c>
      <c r="S7" s="51" t="str">
        <f>IF(E7="","",IF(szabászat!M22="","www.suliwood.hu",#REF!))</f>
        <v/>
      </c>
      <c r="T7" s="50" t="str">
        <f t="shared" si="4"/>
        <v/>
      </c>
      <c r="U7" s="54" t="str">
        <f t="shared" si="5"/>
        <v/>
      </c>
      <c r="V7" s="56" t="str">
        <f>IF(szabászat!G22="","",IF(szabászat!D22=36,"DUPLUNG: "&amp;szabászat!G22&amp;"x"&amp;szabászat!H22,IF(AND(szabászat!G22&lt;100,szabászat!H22&lt;68),"hossz:"&amp;szabászat!G22&amp;", szél.:"&amp;szabászat!H22&amp;"mm",IF(szabászat!G22&lt;100,"hossz:"&amp;szabászat!G22&amp;"mm",IF(szabászat!H22&lt;68,"szél.:"&amp;szabászat!H22&amp;"mm","")))))</f>
        <v/>
      </c>
      <c r="X7" s="60">
        <f t="shared" si="6"/>
        <v>0</v>
      </c>
      <c r="Y7" s="60">
        <f t="shared" si="7"/>
        <v>0</v>
      </c>
      <c r="Z7" s="60">
        <f t="shared" si="8"/>
        <v>0</v>
      </c>
      <c r="AA7" s="60">
        <f t="shared" si="9"/>
        <v>0</v>
      </c>
      <c r="AB7" s="60">
        <f t="shared" si="10"/>
        <v>0</v>
      </c>
      <c r="AD7" s="60">
        <f t="shared" si="11"/>
        <v>0</v>
      </c>
    </row>
    <row r="8" spans="1:30" x14ac:dyDescent="0.25">
      <c r="A8" s="15">
        <v>4</v>
      </c>
      <c r="B8" s="48" t="str">
        <f>IF(szabászat!E23="","",szabászat!E23)</f>
        <v/>
      </c>
      <c r="C8" s="49"/>
      <c r="D8" s="49"/>
      <c r="E8" s="52" t="str">
        <f>IF(szabászat!F23="","",IF(szabászat!D23=36,szabászat!F23*2,szabászat!F23))</f>
        <v/>
      </c>
      <c r="F8" s="51" t="str">
        <f t="shared" si="0"/>
        <v/>
      </c>
      <c r="G8" s="52" t="str">
        <f>IF(szabászat!G23="","",IF(AND(szabászat!D23=36,szabászat!G23&lt;=100),120,IF(szabászat!D23=36,szabászat!G23+20,IF(szabászat!G23&gt;=100,szabászat!G23,100))))</f>
        <v/>
      </c>
      <c r="H8" s="52" t="str">
        <f>IF(szabászat!H23="","",IF(AND(szabászat!D23=36,szabászat!H23&lt;=68),90,IF(szabászat!D23=36,szabászat!H23+20,IF(szabászat!H23&gt;=68,szabászat!H23,70))))</f>
        <v/>
      </c>
      <c r="I8" s="50" t="str">
        <f>IF(szabászat!D23="","",IF(szabászat!D23=36,18,szabászat!D23))</f>
        <v/>
      </c>
      <c r="J8" s="50" t="str">
        <f>IF(szabászat!C23="","",szabászat!C23)</f>
        <v/>
      </c>
      <c r="K8" s="53" t="str">
        <f t="shared" si="1"/>
        <v/>
      </c>
      <c r="L8" s="53" t="str">
        <f t="shared" si="2"/>
        <v/>
      </c>
      <c r="M8" s="50" t="str">
        <f>IF(szabászat!B23="","",szabászat!B23)</f>
        <v/>
      </c>
      <c r="N8" s="50" t="str">
        <f>IF(szabászat!I23="","",IF(szabászat!I23=1,"0,4mm "&amp;szabászat!$I$13,IF(szabászat!I23=2,"2mm "&amp;szabászat!$I$14,IF(szabászat!I23=3,"1mm "&amp;szabászat!$I$15,IF(szabászat!I23=4,"élléc "&amp;szabászat!$I$16)))))</f>
        <v/>
      </c>
      <c r="O8" s="50" t="str">
        <f>IF(szabászat!J23="","",IF(szabászat!J23=1,"0,4mm "&amp;szabászat!$I$13,IF(szabászat!J23=2,"2mm "&amp;szabászat!$I$14,IF(szabászat!J23=3,"1mm "&amp;szabászat!$I$15,IF(szabászat!J23=4,"élléc "&amp;szabászat!$I$16)))))</f>
        <v/>
      </c>
      <c r="P8" s="50" t="str">
        <f>IF(szabászat!K23="","",IF(szabászat!K23=1,"0,4mm "&amp;szabászat!$I$13,IF(szabászat!K23=2,"2mm "&amp;szabászat!$I$14,IF(szabászat!K23=3,"1mm "&amp;szabászat!$I$15,IF(szabászat!K23=4,"élléc "&amp;szabászat!$I$16)))))</f>
        <v/>
      </c>
      <c r="Q8" s="50" t="str">
        <f>IF(szabászat!L23="","",IF(szabászat!L23=1,"0,4mm "&amp;szabászat!$I$13,IF(szabászat!L23=2,"2mm "&amp;szabászat!$I$14,IF(szabászat!L23=3,"1mm "&amp;szabászat!$I$15,IF(szabászat!L23=4,"élléc "&amp;szabászat!$I$16)))))</f>
        <v/>
      </c>
      <c r="R8" s="51" t="str">
        <f t="shared" si="3"/>
        <v/>
      </c>
      <c r="S8" s="51" t="str">
        <f>IF(E8="","",IF(szabászat!M23="","www.suliwood.hu",#REF!))</f>
        <v/>
      </c>
      <c r="T8" s="50" t="str">
        <f t="shared" si="4"/>
        <v/>
      </c>
      <c r="U8" s="54" t="str">
        <f t="shared" si="5"/>
        <v/>
      </c>
      <c r="V8" s="56" t="str">
        <f>IF(szabászat!G23="","",IF(szabászat!D23=36,"DUPLUNG: "&amp;szabászat!G23&amp;"x"&amp;szabászat!H23,IF(AND(szabászat!G23&lt;100,szabászat!H23&lt;68),"hossz:"&amp;szabászat!G23&amp;", szél.:"&amp;szabászat!H23&amp;"mm",IF(szabászat!G23&lt;100,"hossz:"&amp;szabászat!G23&amp;"mm",IF(szabászat!H23&lt;68,"szél.:"&amp;szabászat!H23&amp;"mm","")))))</f>
        <v/>
      </c>
      <c r="X8" s="60">
        <f t="shared" si="6"/>
        <v>0</v>
      </c>
      <c r="Y8" s="60">
        <f t="shared" si="7"/>
        <v>0</v>
      </c>
      <c r="Z8" s="60">
        <f t="shared" si="8"/>
        <v>0</v>
      </c>
      <c r="AA8" s="60">
        <f t="shared" si="9"/>
        <v>0</v>
      </c>
      <c r="AB8" s="60">
        <f t="shared" si="10"/>
        <v>0</v>
      </c>
      <c r="AD8" s="60">
        <f t="shared" si="11"/>
        <v>0</v>
      </c>
    </row>
    <row r="9" spans="1:30" x14ac:dyDescent="0.25">
      <c r="A9" s="15">
        <v>5</v>
      </c>
      <c r="B9" s="48" t="str">
        <f>IF(szabászat!E24="","",szabászat!E24)</f>
        <v/>
      </c>
      <c r="C9" s="49"/>
      <c r="D9" s="49"/>
      <c r="E9" s="52" t="str">
        <f>IF(szabászat!F24="","",IF(szabászat!D24=36,szabászat!F24*2,szabászat!F24))</f>
        <v/>
      </c>
      <c r="F9" s="51" t="str">
        <f t="shared" si="0"/>
        <v/>
      </c>
      <c r="G9" s="52" t="str">
        <f>IF(szabászat!G24="","",IF(AND(szabászat!D24=36,szabászat!G24&lt;=100),120,IF(szabászat!D24=36,szabászat!G24+20,IF(szabászat!G24&gt;=100,szabászat!G24,100))))</f>
        <v/>
      </c>
      <c r="H9" s="52" t="str">
        <f>IF(szabászat!H24="","",IF(AND(szabászat!D24=36,szabászat!H24&lt;=68),90,IF(szabászat!D24=36,szabászat!H24+20,IF(szabászat!H24&gt;=68,szabászat!H24,70))))</f>
        <v/>
      </c>
      <c r="I9" s="50" t="str">
        <f>IF(szabászat!D24="","",IF(szabászat!D24=36,18,szabászat!D24))</f>
        <v/>
      </c>
      <c r="J9" s="50" t="str">
        <f>IF(szabászat!C24="","",szabászat!C24)</f>
        <v/>
      </c>
      <c r="K9" s="53" t="str">
        <f t="shared" si="1"/>
        <v/>
      </c>
      <c r="L9" s="53" t="str">
        <f t="shared" si="2"/>
        <v/>
      </c>
      <c r="M9" s="50" t="str">
        <f>IF(szabászat!B24="","",szabászat!B24)</f>
        <v/>
      </c>
      <c r="N9" s="50" t="str">
        <f>IF(szabászat!I24="","",IF(szabászat!I24=1,"0,4mm "&amp;szabászat!$I$13,IF(szabászat!I24=2,"2mm "&amp;szabászat!$I$14,IF(szabászat!I24=3,"1mm "&amp;szabászat!$I$15,IF(szabászat!I24=4,"élléc "&amp;szabászat!$I$16)))))</f>
        <v/>
      </c>
      <c r="O9" s="50" t="str">
        <f>IF(szabászat!J24="","",IF(szabászat!J24=1,"0,4mm "&amp;szabászat!$I$13,IF(szabászat!J24=2,"2mm "&amp;szabászat!$I$14,IF(szabászat!J24=3,"1mm "&amp;szabászat!$I$15,IF(szabászat!J24=4,"élléc "&amp;szabászat!$I$16)))))</f>
        <v/>
      </c>
      <c r="P9" s="50" t="str">
        <f>IF(szabászat!K24="","",IF(szabászat!K24=1,"0,4mm "&amp;szabászat!$I$13,IF(szabászat!K24=2,"2mm "&amp;szabászat!$I$14,IF(szabászat!K24=3,"1mm "&amp;szabászat!$I$15,IF(szabászat!K24=4,"élléc "&amp;szabászat!$I$16)))))</f>
        <v/>
      </c>
      <c r="Q9" s="50" t="str">
        <f>IF(szabászat!L24="","",IF(szabászat!L24=1,"0,4mm "&amp;szabászat!$I$13,IF(szabászat!L24=2,"2mm "&amp;szabászat!$I$14,IF(szabászat!L24=3,"1mm "&amp;szabászat!$I$15,IF(szabászat!L24=4,"élléc "&amp;szabászat!$I$16)))))</f>
        <v/>
      </c>
      <c r="R9" s="51" t="str">
        <f t="shared" si="3"/>
        <v/>
      </c>
      <c r="S9" s="51" t="str">
        <f>IF(E9="","",IF(szabászat!M24="","www.suliwood.hu",#REF!))</f>
        <v/>
      </c>
      <c r="T9" s="50" t="str">
        <f t="shared" si="4"/>
        <v/>
      </c>
      <c r="U9" s="54" t="str">
        <f t="shared" si="5"/>
        <v/>
      </c>
      <c r="V9" s="56" t="str">
        <f>IF(szabászat!G24="","",IF(szabászat!D24=36,"DUPLUNG: "&amp;szabászat!G24&amp;"x"&amp;szabászat!H24,IF(AND(szabászat!G24&lt;100,szabászat!H24&lt;68),"hossz:"&amp;szabászat!G24&amp;", szél.:"&amp;szabászat!H24&amp;"mm",IF(szabászat!G24&lt;100,"hossz:"&amp;szabászat!G24&amp;"mm",IF(szabászat!H24&lt;68,"szél.:"&amp;szabászat!H24&amp;"mm","")))))</f>
        <v/>
      </c>
      <c r="X9" s="60">
        <f t="shared" si="6"/>
        <v>0</v>
      </c>
      <c r="Y9" s="60">
        <f t="shared" si="7"/>
        <v>0</v>
      </c>
      <c r="Z9" s="60">
        <f t="shared" si="8"/>
        <v>0</v>
      </c>
      <c r="AA9" s="60">
        <f t="shared" si="9"/>
        <v>0</v>
      </c>
      <c r="AB9" s="60">
        <f t="shared" si="10"/>
        <v>0</v>
      </c>
      <c r="AD9" s="60">
        <f t="shared" si="11"/>
        <v>0</v>
      </c>
    </row>
    <row r="10" spans="1:30" x14ac:dyDescent="0.25">
      <c r="A10" s="15">
        <v>6</v>
      </c>
      <c r="B10" s="48" t="str">
        <f>IF(szabászat!E25="","",szabászat!E25)</f>
        <v/>
      </c>
      <c r="C10" s="49"/>
      <c r="D10" s="49"/>
      <c r="E10" s="52" t="str">
        <f>IF(szabászat!F25="","",IF(szabászat!D25=36,szabászat!F25*2,szabászat!F25))</f>
        <v/>
      </c>
      <c r="F10" s="51" t="str">
        <f t="shared" si="0"/>
        <v/>
      </c>
      <c r="G10" s="52" t="str">
        <f>IF(szabászat!G25="","",IF(AND(szabászat!D25=36,szabászat!G25&lt;=100),120,IF(szabászat!D25=36,szabászat!G25+20,IF(szabászat!G25&gt;=100,szabászat!G25,100))))</f>
        <v/>
      </c>
      <c r="H10" s="52" t="str">
        <f>IF(szabászat!H25="","",IF(AND(szabászat!D25=36,szabászat!H25&lt;=68),90,IF(szabászat!D25=36,szabászat!H25+20,IF(szabászat!H25&gt;=68,szabászat!H25,70))))</f>
        <v/>
      </c>
      <c r="I10" s="50" t="str">
        <f>IF(szabászat!D25="","",IF(szabászat!D25=36,18,szabászat!D25))</f>
        <v/>
      </c>
      <c r="J10" s="50" t="str">
        <f>IF(szabászat!C25="","",szabászat!C25)</f>
        <v/>
      </c>
      <c r="K10" s="53" t="str">
        <f t="shared" si="1"/>
        <v/>
      </c>
      <c r="L10" s="53" t="str">
        <f t="shared" si="2"/>
        <v/>
      </c>
      <c r="M10" s="50" t="str">
        <f>IF(szabászat!B25="","",szabászat!B25)</f>
        <v/>
      </c>
      <c r="N10" s="50" t="str">
        <f>IF(szabászat!I25="","",IF(szabászat!I25=1,"0,4mm "&amp;szabászat!$I$13,IF(szabászat!I25=2,"2mm "&amp;szabászat!$I$14,IF(szabászat!I25=3,"1mm "&amp;szabászat!$I$15,IF(szabászat!I25=4,"élléc "&amp;szabászat!$I$16)))))</f>
        <v/>
      </c>
      <c r="O10" s="50" t="str">
        <f>IF(szabászat!J25="","",IF(szabászat!J25=1,"0,4mm "&amp;szabászat!$I$13,IF(szabászat!J25=2,"2mm "&amp;szabászat!$I$14,IF(szabászat!J25=3,"1mm "&amp;szabászat!$I$15,IF(szabászat!J25=4,"élléc "&amp;szabászat!$I$16)))))</f>
        <v/>
      </c>
      <c r="P10" s="50" t="str">
        <f>IF(szabászat!K25="","",IF(szabászat!K25=1,"0,4mm "&amp;szabászat!$I$13,IF(szabászat!K25=2,"2mm "&amp;szabászat!$I$14,IF(szabászat!K25=3,"1mm "&amp;szabászat!$I$15,IF(szabászat!K25=4,"élléc "&amp;szabászat!$I$16)))))</f>
        <v/>
      </c>
      <c r="Q10" s="50" t="str">
        <f>IF(szabászat!L25="","",IF(szabászat!L25=1,"0,4mm "&amp;szabászat!$I$13,IF(szabászat!L25=2,"2mm "&amp;szabászat!$I$14,IF(szabászat!L25=3,"1mm "&amp;szabászat!$I$15,IF(szabászat!L25=4,"élléc "&amp;szabászat!$I$16)))))</f>
        <v/>
      </c>
      <c r="R10" s="51" t="str">
        <f t="shared" si="3"/>
        <v/>
      </c>
      <c r="S10" s="51" t="str">
        <f>IF(E10="","",IF(szabászat!M25="","www.suliwood.hu",#REF!))</f>
        <v/>
      </c>
      <c r="T10" s="50" t="str">
        <f t="shared" si="4"/>
        <v/>
      </c>
      <c r="U10" s="54" t="str">
        <f t="shared" si="5"/>
        <v/>
      </c>
      <c r="V10" s="56" t="str">
        <f>IF(szabászat!G25="","",IF(szabászat!D25=36,"DUPLUNG: "&amp;szabászat!G25&amp;"x"&amp;szabászat!H25,IF(AND(szabászat!G25&lt;100,szabászat!H25&lt;68),"hossz:"&amp;szabászat!G25&amp;", szél.:"&amp;szabászat!H25&amp;"mm",IF(szabászat!G25&lt;100,"hossz:"&amp;szabászat!G25&amp;"mm",IF(szabászat!H25&lt;68,"szél.:"&amp;szabászat!H25&amp;"mm","")))))</f>
        <v/>
      </c>
      <c r="X10" s="60">
        <f t="shared" si="6"/>
        <v>0</v>
      </c>
      <c r="Y10" s="60">
        <f t="shared" si="7"/>
        <v>0</v>
      </c>
      <c r="Z10" s="60">
        <f t="shared" si="8"/>
        <v>0</v>
      </c>
      <c r="AA10" s="60">
        <f t="shared" si="9"/>
        <v>0</v>
      </c>
      <c r="AB10" s="60">
        <f t="shared" si="10"/>
        <v>0</v>
      </c>
      <c r="AD10" s="60">
        <f t="shared" si="11"/>
        <v>0</v>
      </c>
    </row>
    <row r="11" spans="1:30" x14ac:dyDescent="0.25">
      <c r="A11" s="15">
        <v>7</v>
      </c>
      <c r="B11" s="48" t="str">
        <f>IF(szabászat!E26="","",szabászat!E26)</f>
        <v/>
      </c>
      <c r="C11" s="49"/>
      <c r="D11" s="49"/>
      <c r="E11" s="52" t="str">
        <f>IF(szabászat!F26="","",IF(szabászat!D26=36,szabászat!F26*2,szabászat!F26))</f>
        <v/>
      </c>
      <c r="F11" s="51" t="str">
        <f t="shared" si="0"/>
        <v/>
      </c>
      <c r="G11" s="52" t="str">
        <f>IF(szabászat!G26="","",IF(AND(szabászat!D26=36,szabászat!G26&lt;=100),120,IF(szabászat!D26=36,szabászat!G26+20,IF(szabászat!G26&gt;=100,szabászat!G26,100))))</f>
        <v/>
      </c>
      <c r="H11" s="52" t="str">
        <f>IF(szabászat!H26="","",IF(AND(szabászat!D26=36,szabászat!H26&lt;=68),90,IF(szabászat!D26=36,szabászat!H26+20,IF(szabászat!H26&gt;=68,szabászat!H26,70))))</f>
        <v/>
      </c>
      <c r="I11" s="50" t="str">
        <f>IF(szabászat!D26="","",IF(szabászat!D26=36,18,szabászat!D26))</f>
        <v/>
      </c>
      <c r="J11" s="50" t="str">
        <f>IF(szabászat!C26="","",szabászat!C26)</f>
        <v/>
      </c>
      <c r="K11" s="53" t="str">
        <f t="shared" si="1"/>
        <v/>
      </c>
      <c r="L11" s="53" t="str">
        <f t="shared" si="2"/>
        <v/>
      </c>
      <c r="M11" s="50" t="str">
        <f>IF(szabászat!B26="","",szabászat!B26)</f>
        <v/>
      </c>
      <c r="N11" s="50" t="str">
        <f>IF(szabászat!I26="","",IF(szabászat!I26=1,"0,4mm "&amp;szabászat!$I$13,IF(szabászat!I26=2,"2mm "&amp;szabászat!$I$14,IF(szabászat!I26=3,"1mm "&amp;szabászat!$I$15,IF(szabászat!I26=4,"élléc "&amp;szabászat!$I$16)))))</f>
        <v/>
      </c>
      <c r="O11" s="50" t="str">
        <f>IF(szabászat!J26="","",IF(szabászat!J26=1,"0,4mm "&amp;szabászat!$I$13,IF(szabászat!J26=2,"2mm "&amp;szabászat!$I$14,IF(szabászat!J26=3,"1mm "&amp;szabászat!$I$15,IF(szabászat!J26=4,"élléc "&amp;szabászat!$I$16)))))</f>
        <v/>
      </c>
      <c r="P11" s="50" t="str">
        <f>IF(szabászat!K26="","",IF(szabászat!K26=1,"0,4mm "&amp;szabászat!$I$13,IF(szabászat!K26=2,"2mm "&amp;szabászat!$I$14,IF(szabászat!K26=3,"1mm "&amp;szabászat!$I$15,IF(szabászat!K26=4,"élléc "&amp;szabászat!$I$16)))))</f>
        <v/>
      </c>
      <c r="Q11" s="50" t="str">
        <f>IF(szabászat!L26="","",IF(szabászat!L26=1,"0,4mm "&amp;szabászat!$I$13,IF(szabászat!L26=2,"2mm "&amp;szabászat!$I$14,IF(szabászat!L26=3,"1mm "&amp;szabászat!$I$15,IF(szabászat!L26=4,"élléc "&amp;szabászat!$I$16)))))</f>
        <v/>
      </c>
      <c r="R11" s="51" t="str">
        <f t="shared" si="3"/>
        <v/>
      </c>
      <c r="S11" s="51" t="str">
        <f>IF(E11="","",IF(szabászat!M26="","www.suliwood.hu",#REF!))</f>
        <v/>
      </c>
      <c r="T11" s="50" t="str">
        <f t="shared" si="4"/>
        <v/>
      </c>
      <c r="U11" s="54" t="str">
        <f t="shared" si="5"/>
        <v/>
      </c>
      <c r="V11" s="56" t="str">
        <f>IF(szabászat!G26="","",IF(szabászat!D26=36,"DUPLUNG: "&amp;szabászat!G26&amp;"x"&amp;szabászat!H26,IF(AND(szabászat!G26&lt;100,szabászat!H26&lt;68),"hossz:"&amp;szabászat!G26&amp;", szél.:"&amp;szabászat!H26&amp;"mm",IF(szabászat!G26&lt;100,"hossz:"&amp;szabászat!G26&amp;"mm",IF(szabászat!H26&lt;68,"szél.:"&amp;szabászat!H26&amp;"mm","")))))</f>
        <v/>
      </c>
      <c r="X11" s="60">
        <f t="shared" si="6"/>
        <v>0</v>
      </c>
      <c r="Y11" s="60">
        <f t="shared" si="7"/>
        <v>0</v>
      </c>
      <c r="Z11" s="60">
        <f t="shared" si="8"/>
        <v>0</v>
      </c>
      <c r="AA11" s="60">
        <f t="shared" si="9"/>
        <v>0</v>
      </c>
      <c r="AB11" s="60">
        <f t="shared" si="10"/>
        <v>0</v>
      </c>
      <c r="AD11" s="60">
        <f t="shared" si="11"/>
        <v>0</v>
      </c>
    </row>
    <row r="12" spans="1:30" x14ac:dyDescent="0.25">
      <c r="A12" s="15">
        <v>8</v>
      </c>
      <c r="B12" s="48" t="str">
        <f>IF(szabászat!E27="","",szabászat!E27)</f>
        <v/>
      </c>
      <c r="C12" s="49"/>
      <c r="D12" s="49"/>
      <c r="E12" s="52" t="str">
        <f>IF(szabászat!F27="","",IF(szabászat!D27=36,szabászat!F27*2,szabászat!F27))</f>
        <v/>
      </c>
      <c r="F12" s="51" t="str">
        <f t="shared" si="0"/>
        <v/>
      </c>
      <c r="G12" s="52" t="str">
        <f>IF(szabászat!G27="","",IF(AND(szabászat!D27=36,szabászat!G27&lt;=100),120,IF(szabászat!D27=36,szabászat!G27+20,IF(szabászat!G27&gt;=100,szabászat!G27,100))))</f>
        <v/>
      </c>
      <c r="H12" s="52" t="str">
        <f>IF(szabászat!H27="","",IF(AND(szabászat!D27=36,szabászat!H27&lt;=68),90,IF(szabászat!D27=36,szabászat!H27+20,IF(szabászat!H27&gt;=68,szabászat!H27,70))))</f>
        <v/>
      </c>
      <c r="I12" s="50" t="str">
        <f>IF(szabászat!D27="","",IF(szabászat!D27=36,18,szabászat!D27))</f>
        <v/>
      </c>
      <c r="J12" s="50" t="str">
        <f>IF(szabászat!C27="","",szabászat!C27)</f>
        <v/>
      </c>
      <c r="K12" s="53" t="str">
        <f t="shared" si="1"/>
        <v/>
      </c>
      <c r="L12" s="53" t="str">
        <f t="shared" si="2"/>
        <v/>
      </c>
      <c r="M12" s="50" t="str">
        <f>IF(szabászat!B27="","",szabászat!B27)</f>
        <v/>
      </c>
      <c r="N12" s="50" t="str">
        <f>IF(szabászat!I27="","",IF(szabászat!I27=1,"0,4mm "&amp;szabászat!$I$13,IF(szabászat!I27=2,"2mm "&amp;szabászat!$I$14,IF(szabászat!I27=3,"1mm "&amp;szabászat!$I$15,IF(szabászat!I27=4,"élléc "&amp;szabászat!$I$16)))))</f>
        <v/>
      </c>
      <c r="O12" s="50" t="str">
        <f>IF(szabászat!J27="","",IF(szabászat!J27=1,"0,4mm "&amp;szabászat!$I$13,IF(szabászat!J27=2,"2mm "&amp;szabászat!$I$14,IF(szabászat!J27=3,"1mm "&amp;szabászat!$I$15,IF(szabászat!J27=4,"élléc "&amp;szabászat!$I$16)))))</f>
        <v/>
      </c>
      <c r="P12" s="50" t="str">
        <f>IF(szabászat!K27="","",IF(szabászat!K27=1,"0,4mm "&amp;szabászat!$I$13,IF(szabászat!K27=2,"2mm "&amp;szabászat!$I$14,IF(szabászat!K27=3,"1mm "&amp;szabászat!$I$15,IF(szabászat!K27=4,"élléc "&amp;szabászat!$I$16)))))</f>
        <v/>
      </c>
      <c r="Q12" s="50" t="str">
        <f>IF(szabászat!L27="","",IF(szabászat!L27=1,"0,4mm "&amp;szabászat!$I$13,IF(szabászat!L27=2,"2mm "&amp;szabászat!$I$14,IF(szabászat!L27=3,"1mm "&amp;szabászat!$I$15,IF(szabászat!L27=4,"élléc "&amp;szabászat!$I$16)))))</f>
        <v/>
      </c>
      <c r="R12" s="51" t="str">
        <f t="shared" si="3"/>
        <v/>
      </c>
      <c r="S12" s="51" t="str">
        <f>IF(E12="","",IF(szabászat!M27="","www.suliwood.hu",#REF!))</f>
        <v/>
      </c>
      <c r="T12" s="50" t="str">
        <f t="shared" si="4"/>
        <v/>
      </c>
      <c r="U12" s="54" t="str">
        <f t="shared" si="5"/>
        <v/>
      </c>
      <c r="V12" s="56" t="str">
        <f>IF(szabászat!G27="","",IF(szabászat!D27=36,"DUPLUNG: "&amp;szabászat!G27&amp;"x"&amp;szabászat!H27,IF(AND(szabászat!G27&lt;100,szabászat!H27&lt;68),"hossz:"&amp;szabászat!G27&amp;", szél.:"&amp;szabászat!H27&amp;"mm",IF(szabászat!G27&lt;100,"hossz:"&amp;szabászat!G27&amp;"mm",IF(szabászat!H27&lt;68,"szél.:"&amp;szabászat!H27&amp;"mm","")))))</f>
        <v/>
      </c>
      <c r="X12" s="60">
        <f t="shared" si="6"/>
        <v>0</v>
      </c>
      <c r="Y12" s="60">
        <f t="shared" si="7"/>
        <v>0</v>
      </c>
      <c r="Z12" s="60">
        <f t="shared" si="8"/>
        <v>0</v>
      </c>
      <c r="AA12" s="60">
        <f t="shared" si="9"/>
        <v>0</v>
      </c>
      <c r="AB12" s="60">
        <f t="shared" si="10"/>
        <v>0</v>
      </c>
      <c r="AD12" s="60">
        <f t="shared" si="11"/>
        <v>0</v>
      </c>
    </row>
    <row r="13" spans="1:30" x14ac:dyDescent="0.25">
      <c r="A13" s="15">
        <v>9</v>
      </c>
      <c r="B13" s="48" t="str">
        <f>IF(szabászat!E28="","",szabászat!E28)</f>
        <v/>
      </c>
      <c r="C13" s="49"/>
      <c r="D13" s="49"/>
      <c r="E13" s="52" t="str">
        <f>IF(szabászat!F28="","",IF(szabászat!D28=36,szabászat!F28*2,szabászat!F28))</f>
        <v/>
      </c>
      <c r="F13" s="51" t="str">
        <f t="shared" si="0"/>
        <v/>
      </c>
      <c r="G13" s="52" t="str">
        <f>IF(szabászat!G28="","",IF(AND(szabászat!D28=36,szabászat!G28&lt;=100),120,IF(szabászat!D28=36,szabászat!G28+20,IF(szabászat!G28&gt;=100,szabászat!G28,100))))</f>
        <v/>
      </c>
      <c r="H13" s="52" t="str">
        <f>IF(szabászat!H28="","",IF(AND(szabászat!D28=36,szabászat!H28&lt;=68),90,IF(szabászat!D28=36,szabászat!H28+20,IF(szabászat!H28&gt;=68,szabászat!H28,70))))</f>
        <v/>
      </c>
      <c r="I13" s="50" t="str">
        <f>IF(szabászat!D28="","",IF(szabászat!D28=36,18,szabászat!D28))</f>
        <v/>
      </c>
      <c r="J13" s="50" t="str">
        <f>IF(szabászat!C28="","",szabászat!C28)</f>
        <v/>
      </c>
      <c r="K13" s="53" t="str">
        <f t="shared" si="1"/>
        <v/>
      </c>
      <c r="L13" s="53" t="str">
        <f t="shared" si="2"/>
        <v/>
      </c>
      <c r="M13" s="50" t="str">
        <f>IF(szabászat!B28="","",szabászat!B28)</f>
        <v/>
      </c>
      <c r="N13" s="50" t="str">
        <f>IF(szabászat!I28="","",IF(szabászat!I28=1,"0,4mm "&amp;szabászat!$I$13,IF(szabászat!I28=2,"2mm "&amp;szabászat!$I$14,IF(szabászat!I28=3,"1mm "&amp;szabászat!$I$15,IF(szabászat!I28=4,"élléc "&amp;szabászat!$I$16)))))</f>
        <v/>
      </c>
      <c r="O13" s="50" t="str">
        <f>IF(szabászat!J28="","",IF(szabászat!J28=1,"0,4mm "&amp;szabászat!$I$13,IF(szabászat!J28=2,"2mm "&amp;szabászat!$I$14,IF(szabászat!J28=3,"1mm "&amp;szabászat!$I$15,IF(szabászat!J28=4,"élléc "&amp;szabászat!$I$16)))))</f>
        <v/>
      </c>
      <c r="P13" s="50" t="str">
        <f>IF(szabászat!K28="","",IF(szabászat!K28=1,"0,4mm "&amp;szabászat!$I$13,IF(szabászat!K28=2,"2mm "&amp;szabászat!$I$14,IF(szabászat!K28=3,"1mm "&amp;szabászat!$I$15,IF(szabászat!K28=4,"élléc "&amp;szabászat!$I$16)))))</f>
        <v/>
      </c>
      <c r="Q13" s="50" t="str">
        <f>IF(szabászat!L28="","",IF(szabászat!L28=1,"0,4mm "&amp;szabászat!$I$13,IF(szabászat!L28=2,"2mm "&amp;szabászat!$I$14,IF(szabászat!L28=3,"1mm "&amp;szabászat!$I$15,IF(szabászat!L28=4,"élléc "&amp;szabászat!$I$16)))))</f>
        <v/>
      </c>
      <c r="R13" s="51" t="str">
        <f t="shared" si="3"/>
        <v/>
      </c>
      <c r="S13" s="51" t="str">
        <f>IF(E13="","",IF(szabászat!M28="","www.suliwood.hu",#REF!))</f>
        <v/>
      </c>
      <c r="T13" s="50" t="str">
        <f t="shared" si="4"/>
        <v/>
      </c>
      <c r="U13" s="54" t="str">
        <f t="shared" si="5"/>
        <v/>
      </c>
      <c r="V13" s="56" t="str">
        <f>IF(szabászat!G28="","",IF(szabászat!D28=36,"DUPLUNG: "&amp;szabászat!G28&amp;"x"&amp;szabászat!H28,IF(AND(szabászat!G28&lt;100,szabászat!H28&lt;68),"hossz:"&amp;szabászat!G28&amp;", szél.:"&amp;szabászat!H28&amp;"mm",IF(szabászat!G28&lt;100,"hossz:"&amp;szabászat!G28&amp;"mm",IF(szabászat!H28&lt;68,"szél.:"&amp;szabászat!H28&amp;"mm","")))))</f>
        <v/>
      </c>
      <c r="X13" s="60">
        <f t="shared" si="6"/>
        <v>0</v>
      </c>
      <c r="Y13" s="60">
        <f t="shared" si="7"/>
        <v>0</v>
      </c>
      <c r="Z13" s="60">
        <f t="shared" si="8"/>
        <v>0</v>
      </c>
      <c r="AA13" s="60">
        <f t="shared" si="9"/>
        <v>0</v>
      </c>
      <c r="AB13" s="60">
        <f t="shared" si="10"/>
        <v>0</v>
      </c>
      <c r="AD13" s="60">
        <f t="shared" si="11"/>
        <v>0</v>
      </c>
    </row>
    <row r="14" spans="1:30" x14ac:dyDescent="0.25">
      <c r="A14" s="15">
        <v>10</v>
      </c>
      <c r="B14" s="48" t="str">
        <f>IF(szabászat!E29="","",szabászat!E29)</f>
        <v/>
      </c>
      <c r="C14" s="49"/>
      <c r="D14" s="49"/>
      <c r="E14" s="52" t="str">
        <f>IF(szabászat!F29="","",IF(szabászat!D29=36,szabászat!F29*2,szabászat!F29))</f>
        <v/>
      </c>
      <c r="F14" s="51" t="str">
        <f t="shared" si="0"/>
        <v/>
      </c>
      <c r="G14" s="52" t="str">
        <f>IF(szabászat!G29="","",IF(AND(szabászat!D29=36,szabászat!G29&lt;=100),120,IF(szabászat!D29=36,szabászat!G29+20,IF(szabászat!G29&gt;=100,szabászat!G29,100))))</f>
        <v/>
      </c>
      <c r="H14" s="52" t="str">
        <f>IF(szabászat!H29="","",IF(AND(szabászat!D29=36,szabászat!H29&lt;=68),90,IF(szabászat!D29=36,szabászat!H29+20,IF(szabászat!H29&gt;=68,szabászat!H29,70))))</f>
        <v/>
      </c>
      <c r="I14" s="50" t="str">
        <f>IF(szabászat!D29="","",IF(szabászat!D29=36,18,szabászat!D29))</f>
        <v/>
      </c>
      <c r="J14" s="50" t="str">
        <f>IF(szabászat!C29="","",szabászat!C29)</f>
        <v/>
      </c>
      <c r="K14" s="53" t="str">
        <f t="shared" si="1"/>
        <v/>
      </c>
      <c r="L14" s="53" t="str">
        <f t="shared" si="2"/>
        <v/>
      </c>
      <c r="M14" s="50" t="str">
        <f>IF(szabászat!B29="","",szabászat!B29)</f>
        <v/>
      </c>
      <c r="N14" s="50" t="str">
        <f>IF(szabászat!I29="","",IF(szabászat!I29=1,"0,4mm "&amp;szabászat!$I$13,IF(szabászat!I29=2,"2mm "&amp;szabászat!$I$14,IF(szabászat!I29=3,"1mm "&amp;szabászat!$I$15,IF(szabászat!I29=4,"élléc "&amp;szabászat!$I$16)))))</f>
        <v/>
      </c>
      <c r="O14" s="50" t="str">
        <f>IF(szabászat!J29="","",IF(szabászat!J29=1,"0,4mm "&amp;szabászat!$I$13,IF(szabászat!J29=2,"2mm "&amp;szabászat!$I$14,IF(szabászat!J29=3,"1mm "&amp;szabászat!$I$15,IF(szabászat!J29=4,"élléc "&amp;szabászat!$I$16)))))</f>
        <v/>
      </c>
      <c r="P14" s="50" t="str">
        <f>IF(szabászat!K29="","",IF(szabászat!K29=1,"0,4mm "&amp;szabászat!$I$13,IF(szabászat!K29=2,"2mm "&amp;szabászat!$I$14,IF(szabászat!K29=3,"1mm "&amp;szabászat!$I$15,IF(szabászat!K29=4,"élléc "&amp;szabászat!$I$16)))))</f>
        <v/>
      </c>
      <c r="Q14" s="50" t="str">
        <f>IF(szabászat!L29="","",IF(szabászat!L29=1,"0,4mm "&amp;szabászat!$I$13,IF(szabászat!L29=2,"2mm "&amp;szabászat!$I$14,IF(szabászat!L29=3,"1mm "&amp;szabászat!$I$15,IF(szabászat!L29=4,"élléc "&amp;szabászat!$I$16)))))</f>
        <v/>
      </c>
      <c r="R14" s="51" t="str">
        <f t="shared" si="3"/>
        <v/>
      </c>
      <c r="S14" s="51" t="str">
        <f>IF(E14="","",IF(szabászat!M29="","www.suliwood.hu",#REF!))</f>
        <v/>
      </c>
      <c r="T14" s="50" t="str">
        <f t="shared" si="4"/>
        <v/>
      </c>
      <c r="U14" s="54" t="str">
        <f t="shared" si="5"/>
        <v/>
      </c>
      <c r="V14" s="56" t="str">
        <f>IF(szabászat!G29="","",IF(szabászat!D29=36,"DUPLUNG: "&amp;szabászat!G29&amp;"x"&amp;szabászat!H29,IF(AND(szabászat!G29&lt;100,szabászat!H29&lt;68),"hossz:"&amp;szabászat!G29&amp;", szél.:"&amp;szabászat!H29&amp;"mm",IF(szabászat!G29&lt;100,"hossz:"&amp;szabászat!G29&amp;"mm",IF(szabászat!H29&lt;68,"szél.:"&amp;szabászat!H29&amp;"mm","")))))</f>
        <v/>
      </c>
      <c r="X14" s="60">
        <f t="shared" si="6"/>
        <v>0</v>
      </c>
      <c r="Y14" s="60">
        <f t="shared" si="7"/>
        <v>0</v>
      </c>
      <c r="Z14" s="60">
        <f t="shared" si="8"/>
        <v>0</v>
      </c>
      <c r="AA14" s="60">
        <f t="shared" si="9"/>
        <v>0</v>
      </c>
      <c r="AB14" s="60">
        <f t="shared" si="10"/>
        <v>0</v>
      </c>
      <c r="AD14" s="60">
        <f t="shared" si="11"/>
        <v>0</v>
      </c>
    </row>
    <row r="15" spans="1:30" x14ac:dyDescent="0.25">
      <c r="A15" s="15">
        <v>11</v>
      </c>
      <c r="B15" s="48" t="str">
        <f>IF(szabászat!E30="","",szabászat!E30)</f>
        <v/>
      </c>
      <c r="C15" s="49"/>
      <c r="D15" s="49"/>
      <c r="E15" s="52" t="str">
        <f>IF(szabászat!F30="","",IF(szabászat!D30=36,szabászat!F30*2,szabászat!F30))</f>
        <v/>
      </c>
      <c r="F15" s="51" t="str">
        <f t="shared" si="0"/>
        <v/>
      </c>
      <c r="G15" s="52" t="str">
        <f>IF(szabászat!G30="","",IF(AND(szabászat!D30=36,szabászat!G30&lt;=100),120,IF(szabászat!D30=36,szabászat!G30+20,IF(szabászat!G30&gt;=100,szabászat!G30,100))))</f>
        <v/>
      </c>
      <c r="H15" s="52" t="str">
        <f>IF(szabászat!H30="","",IF(AND(szabászat!D30=36,szabászat!H30&lt;=68),90,IF(szabászat!D30=36,szabászat!H30+20,IF(szabászat!H30&gt;=68,szabászat!H30,70))))</f>
        <v/>
      </c>
      <c r="I15" s="50" t="str">
        <f>IF(szabászat!D30="","",IF(szabászat!D30=36,18,szabászat!D30))</f>
        <v/>
      </c>
      <c r="J15" s="50" t="str">
        <f>IF(szabászat!C30="","",szabászat!C30)</f>
        <v/>
      </c>
      <c r="K15" s="53" t="str">
        <f t="shared" si="1"/>
        <v/>
      </c>
      <c r="L15" s="53" t="str">
        <f t="shared" si="2"/>
        <v/>
      </c>
      <c r="M15" s="50" t="str">
        <f>IF(szabászat!B30="","",szabászat!B30)</f>
        <v/>
      </c>
      <c r="N15" s="50" t="str">
        <f>IF(szabászat!I30="","",IF(szabászat!I30=1,"0,4mm "&amp;szabászat!$I$13,IF(szabászat!I30=2,"2mm "&amp;szabászat!$I$14,IF(szabászat!I30=3,"1mm "&amp;szabászat!$I$15,IF(szabászat!I30=4,"élléc "&amp;szabászat!$I$16)))))</f>
        <v/>
      </c>
      <c r="O15" s="50" t="str">
        <f>IF(szabászat!J30="","",IF(szabászat!J30=1,"0,4mm "&amp;szabászat!$I$13,IF(szabászat!J30=2,"2mm "&amp;szabászat!$I$14,IF(szabászat!J30=3,"1mm "&amp;szabászat!$I$15,IF(szabászat!J30=4,"élléc "&amp;szabászat!$I$16)))))</f>
        <v/>
      </c>
      <c r="P15" s="50" t="str">
        <f>IF(szabászat!K30="","",IF(szabászat!K30=1,"0,4mm "&amp;szabászat!$I$13,IF(szabászat!K30=2,"2mm "&amp;szabászat!$I$14,IF(szabászat!K30=3,"1mm "&amp;szabászat!$I$15,IF(szabászat!K30=4,"élléc "&amp;szabászat!$I$16)))))</f>
        <v/>
      </c>
      <c r="Q15" s="50" t="str">
        <f>IF(szabászat!L30="","",IF(szabászat!L30=1,"0,4mm "&amp;szabászat!$I$13,IF(szabászat!L30=2,"2mm "&amp;szabászat!$I$14,IF(szabászat!L30=3,"1mm "&amp;szabászat!$I$15,IF(szabászat!L30=4,"élléc "&amp;szabászat!$I$16)))))</f>
        <v/>
      </c>
      <c r="R15" s="51" t="str">
        <f t="shared" si="3"/>
        <v/>
      </c>
      <c r="S15" s="51" t="str">
        <f>IF(E15="","",IF(szabászat!M30="","www.suliwood.hu",#REF!))</f>
        <v/>
      </c>
      <c r="T15" s="50" t="str">
        <f t="shared" si="4"/>
        <v/>
      </c>
      <c r="U15" s="54" t="str">
        <f t="shared" si="5"/>
        <v/>
      </c>
      <c r="V15" s="56" t="str">
        <f>IF(szabászat!G30="","",IF(szabászat!D30=36,"DUPLUNG: "&amp;szabászat!G30&amp;"x"&amp;szabászat!H30,IF(AND(szabászat!G30&lt;100,szabászat!H30&lt;68),"hossz:"&amp;szabászat!G30&amp;", szél.:"&amp;szabászat!H30&amp;"mm",IF(szabászat!G30&lt;100,"hossz:"&amp;szabászat!G30&amp;"mm",IF(szabászat!H30&lt;68,"szél.:"&amp;szabászat!H30&amp;"mm","")))))</f>
        <v/>
      </c>
      <c r="X15" s="60">
        <f t="shared" si="6"/>
        <v>0</v>
      </c>
      <c r="Y15" s="60">
        <f t="shared" si="7"/>
        <v>0</v>
      </c>
      <c r="Z15" s="60">
        <f t="shared" si="8"/>
        <v>0</v>
      </c>
      <c r="AA15" s="60">
        <f t="shared" si="9"/>
        <v>0</v>
      </c>
      <c r="AB15" s="60">
        <f t="shared" si="10"/>
        <v>0</v>
      </c>
      <c r="AD15" s="60">
        <f t="shared" si="11"/>
        <v>0</v>
      </c>
    </row>
    <row r="16" spans="1:30" x14ac:dyDescent="0.25">
      <c r="A16" s="15">
        <v>12</v>
      </c>
      <c r="B16" s="48" t="str">
        <f>IF(szabászat!E31="","",szabászat!E31)</f>
        <v/>
      </c>
      <c r="C16" s="49"/>
      <c r="D16" s="49"/>
      <c r="E16" s="52" t="str">
        <f>IF(szabászat!F31="","",IF(szabászat!D31=36,szabászat!F31*2,szabászat!F31))</f>
        <v/>
      </c>
      <c r="F16" s="51" t="str">
        <f t="shared" si="0"/>
        <v/>
      </c>
      <c r="G16" s="52" t="str">
        <f>IF(szabászat!G31="","",IF(AND(szabászat!D31=36,szabászat!G31&lt;=100),120,IF(szabászat!D31=36,szabászat!G31+20,IF(szabászat!G31&gt;=100,szabászat!G31,100))))</f>
        <v/>
      </c>
      <c r="H16" s="52" t="str">
        <f>IF(szabászat!H31="","",IF(AND(szabászat!D31=36,szabászat!H31&lt;=68),90,IF(szabászat!D31=36,szabászat!H31+20,IF(szabászat!H31&gt;=68,szabászat!H31,70))))</f>
        <v/>
      </c>
      <c r="I16" s="50" t="str">
        <f>IF(szabászat!D31="","",IF(szabászat!D31=36,18,szabászat!D31))</f>
        <v/>
      </c>
      <c r="J16" s="50" t="str">
        <f>IF(szabászat!C31="","",szabászat!C31)</f>
        <v/>
      </c>
      <c r="K16" s="53" t="str">
        <f t="shared" si="1"/>
        <v/>
      </c>
      <c r="L16" s="53" t="str">
        <f t="shared" si="2"/>
        <v/>
      </c>
      <c r="M16" s="50" t="str">
        <f>IF(szabászat!B31="","",szabászat!B31)</f>
        <v/>
      </c>
      <c r="N16" s="50" t="str">
        <f>IF(szabászat!I31="","",IF(szabászat!I31=1,"0,4mm "&amp;szabászat!$I$13,IF(szabászat!I31=2,"2mm "&amp;szabászat!$I$14,IF(szabászat!I31=3,"1mm "&amp;szabászat!$I$15,IF(szabászat!I31=4,"élléc "&amp;szabászat!$I$16)))))</f>
        <v/>
      </c>
      <c r="O16" s="50" t="str">
        <f>IF(szabászat!J31="","",IF(szabászat!J31=1,"0,4mm "&amp;szabászat!$I$13,IF(szabászat!J31=2,"2mm "&amp;szabászat!$I$14,IF(szabászat!J31=3,"1mm "&amp;szabászat!$I$15,IF(szabászat!J31=4,"élléc "&amp;szabászat!$I$16)))))</f>
        <v/>
      </c>
      <c r="P16" s="50" t="str">
        <f>IF(szabászat!K31="","",IF(szabászat!K31=1,"0,4mm "&amp;szabászat!$I$13,IF(szabászat!K31=2,"2mm "&amp;szabászat!$I$14,IF(szabászat!K31=3,"1mm "&amp;szabászat!$I$15,IF(szabászat!K31=4,"élléc "&amp;szabászat!$I$16)))))</f>
        <v/>
      </c>
      <c r="Q16" s="50" t="str">
        <f>IF(szabászat!L31="","",IF(szabászat!L31=1,"0,4mm "&amp;szabászat!$I$13,IF(szabászat!L31=2,"2mm "&amp;szabászat!$I$14,IF(szabászat!L31=3,"1mm "&amp;szabászat!$I$15,IF(szabászat!L31=4,"élléc "&amp;szabászat!$I$16)))))</f>
        <v/>
      </c>
      <c r="R16" s="51" t="str">
        <f t="shared" si="3"/>
        <v/>
      </c>
      <c r="S16" s="51" t="str">
        <f>IF(E16="","",IF(szabászat!M31="","www.suliwood.hu",#REF!))</f>
        <v/>
      </c>
      <c r="T16" s="50" t="str">
        <f t="shared" si="4"/>
        <v/>
      </c>
      <c r="U16" s="54" t="str">
        <f t="shared" si="5"/>
        <v/>
      </c>
      <c r="V16" s="56" t="str">
        <f>IF(szabászat!G31="","",IF(szabászat!D31=36,"DUPLUNG: "&amp;szabászat!G31&amp;"x"&amp;szabászat!H31,IF(AND(szabászat!G31&lt;100,szabászat!H31&lt;68),"hossz:"&amp;szabászat!G31&amp;", szél.:"&amp;szabászat!H31&amp;"mm",IF(szabászat!G31&lt;100,"hossz:"&amp;szabászat!G31&amp;"mm",IF(szabászat!H31&lt;68,"szél.:"&amp;szabászat!H31&amp;"mm","")))))</f>
        <v/>
      </c>
      <c r="X16" s="60">
        <f t="shared" si="6"/>
        <v>0</v>
      </c>
      <c r="Y16" s="60">
        <f t="shared" si="7"/>
        <v>0</v>
      </c>
      <c r="Z16" s="60">
        <f t="shared" si="8"/>
        <v>0</v>
      </c>
      <c r="AA16" s="60">
        <f t="shared" si="9"/>
        <v>0</v>
      </c>
      <c r="AB16" s="60">
        <f t="shared" si="10"/>
        <v>0</v>
      </c>
      <c r="AD16" s="60">
        <f t="shared" si="11"/>
        <v>0</v>
      </c>
    </row>
    <row r="17" spans="1:30" x14ac:dyDescent="0.25">
      <c r="A17" s="15">
        <v>13</v>
      </c>
      <c r="B17" s="48" t="str">
        <f>IF(szabászat!E32="","",szabászat!E32)</f>
        <v/>
      </c>
      <c r="C17" s="49"/>
      <c r="D17" s="49"/>
      <c r="E17" s="52" t="str">
        <f>IF(szabászat!F32="","",IF(szabászat!D32=36,szabászat!F32*2,szabászat!F32))</f>
        <v/>
      </c>
      <c r="F17" s="51" t="str">
        <f t="shared" si="0"/>
        <v/>
      </c>
      <c r="G17" s="52" t="str">
        <f>IF(szabászat!G32="","",IF(AND(szabászat!D32=36,szabászat!G32&lt;=100),120,IF(szabászat!D32=36,szabászat!G32+20,IF(szabászat!G32&gt;=100,szabászat!G32,100))))</f>
        <v/>
      </c>
      <c r="H17" s="52" t="str">
        <f>IF(szabászat!H32="","",IF(AND(szabászat!D32=36,szabászat!H32&lt;=68),90,IF(szabászat!D32=36,szabászat!H32+20,IF(szabászat!H32&gt;=68,szabászat!H32,70))))</f>
        <v/>
      </c>
      <c r="I17" s="50" t="str">
        <f>IF(szabászat!D32="","",IF(szabászat!D32=36,18,szabászat!D32))</f>
        <v/>
      </c>
      <c r="J17" s="50" t="str">
        <f>IF(szabászat!C32="","",szabászat!C32)</f>
        <v/>
      </c>
      <c r="K17" s="53" t="str">
        <f t="shared" si="1"/>
        <v/>
      </c>
      <c r="L17" s="53" t="str">
        <f t="shared" si="2"/>
        <v/>
      </c>
      <c r="M17" s="50" t="str">
        <f>IF(szabászat!B32="","",szabászat!B32)</f>
        <v/>
      </c>
      <c r="N17" s="50" t="str">
        <f>IF(szabászat!I32="","",IF(szabászat!I32=1,"0,4mm "&amp;szabászat!$I$13,IF(szabászat!I32=2,"2mm "&amp;szabászat!$I$14,IF(szabászat!I32=3,"1mm "&amp;szabászat!$I$15,IF(szabászat!I32=4,"élléc "&amp;szabászat!$I$16)))))</f>
        <v/>
      </c>
      <c r="O17" s="50" t="str">
        <f>IF(szabászat!J32="","",IF(szabászat!J32=1,"0,4mm "&amp;szabászat!$I$13,IF(szabászat!J32=2,"2mm "&amp;szabászat!$I$14,IF(szabászat!J32=3,"1mm "&amp;szabászat!$I$15,IF(szabászat!J32=4,"élléc "&amp;szabászat!$I$16)))))</f>
        <v/>
      </c>
      <c r="P17" s="50" t="str">
        <f>IF(szabászat!K32="","",IF(szabászat!K32=1,"0,4mm "&amp;szabászat!$I$13,IF(szabászat!K32=2,"2mm "&amp;szabászat!$I$14,IF(szabászat!K32=3,"1mm "&amp;szabászat!$I$15,IF(szabászat!K32=4,"élléc "&amp;szabászat!$I$16)))))</f>
        <v/>
      </c>
      <c r="Q17" s="50" t="str">
        <f>IF(szabászat!L32="","",IF(szabászat!L32=1,"0,4mm "&amp;szabászat!$I$13,IF(szabászat!L32=2,"2mm "&amp;szabászat!$I$14,IF(szabászat!L32=3,"1mm "&amp;szabászat!$I$15,IF(szabászat!L32=4,"élléc "&amp;szabászat!$I$16)))))</f>
        <v/>
      </c>
      <c r="R17" s="51" t="str">
        <f t="shared" si="3"/>
        <v/>
      </c>
      <c r="S17" s="51" t="str">
        <f>IF(E17="","",IF(szabászat!M32="","www.suliwood.hu",#REF!))</f>
        <v/>
      </c>
      <c r="T17" s="50" t="str">
        <f t="shared" si="4"/>
        <v/>
      </c>
      <c r="U17" s="54" t="str">
        <f t="shared" si="5"/>
        <v/>
      </c>
      <c r="V17" s="56" t="str">
        <f>IF(szabászat!G32="","",IF(szabászat!D32=36,"DUPLUNG: "&amp;szabászat!G32&amp;"x"&amp;szabászat!H32,IF(AND(szabászat!G32&lt;100,szabászat!H32&lt;68),"hossz:"&amp;szabászat!G32&amp;", szél.:"&amp;szabászat!H32&amp;"mm",IF(szabászat!G32&lt;100,"hossz:"&amp;szabászat!G32&amp;"mm",IF(szabászat!H32&lt;68,"szél.:"&amp;szabászat!H32&amp;"mm","")))))</f>
        <v/>
      </c>
      <c r="X17" s="60">
        <f t="shared" si="6"/>
        <v>0</v>
      </c>
      <c r="Y17" s="60">
        <f t="shared" si="7"/>
        <v>0</v>
      </c>
      <c r="Z17" s="60">
        <f t="shared" si="8"/>
        <v>0</v>
      </c>
      <c r="AA17" s="60">
        <f t="shared" si="9"/>
        <v>0</v>
      </c>
      <c r="AB17" s="60">
        <f t="shared" si="10"/>
        <v>0</v>
      </c>
      <c r="AD17" s="60">
        <f t="shared" si="11"/>
        <v>0</v>
      </c>
    </row>
    <row r="18" spans="1:30" x14ac:dyDescent="0.25">
      <c r="A18" s="15">
        <v>14</v>
      </c>
      <c r="B18" s="48" t="str">
        <f>IF(szabászat!E33="","",szabászat!E33)</f>
        <v/>
      </c>
      <c r="C18" s="49"/>
      <c r="D18" s="49"/>
      <c r="E18" s="52" t="str">
        <f>IF(szabászat!F33="","",IF(szabászat!D33=36,szabászat!F33*2,szabászat!F33))</f>
        <v/>
      </c>
      <c r="F18" s="51" t="str">
        <f t="shared" si="0"/>
        <v/>
      </c>
      <c r="G18" s="52" t="str">
        <f>IF(szabászat!G33="","",IF(AND(szabászat!D33=36,szabászat!G33&lt;=100),120,IF(szabászat!D33=36,szabászat!G33+20,IF(szabászat!G33&gt;=100,szabászat!G33,100))))</f>
        <v/>
      </c>
      <c r="H18" s="52" t="str">
        <f>IF(szabászat!H33="","",IF(AND(szabászat!D33=36,szabászat!H33&lt;=68),90,IF(szabászat!D33=36,szabászat!H33+20,IF(szabászat!H33&gt;=68,szabászat!H33,70))))</f>
        <v/>
      </c>
      <c r="I18" s="50" t="str">
        <f>IF(szabászat!D33="","",IF(szabászat!D33=36,18,szabászat!D33))</f>
        <v/>
      </c>
      <c r="J18" s="50" t="str">
        <f>IF(szabászat!C33="","",szabászat!C33)</f>
        <v/>
      </c>
      <c r="K18" s="53" t="str">
        <f t="shared" si="1"/>
        <v/>
      </c>
      <c r="L18" s="53" t="str">
        <f t="shared" si="2"/>
        <v/>
      </c>
      <c r="M18" s="50" t="str">
        <f>IF(szabászat!B33="","",szabászat!B33)</f>
        <v/>
      </c>
      <c r="N18" s="50" t="str">
        <f>IF(szabászat!I33="","",IF(szabászat!I33=1,"0,4mm "&amp;szabászat!$I$13,IF(szabászat!I33=2,"2mm "&amp;szabászat!$I$14,IF(szabászat!I33=3,"1mm "&amp;szabászat!$I$15,IF(szabászat!I33=4,"élléc "&amp;szabászat!$I$16)))))</f>
        <v/>
      </c>
      <c r="O18" s="50" t="str">
        <f>IF(szabászat!J33="","",IF(szabászat!J33=1,"0,4mm "&amp;szabászat!$I$13,IF(szabászat!J33=2,"2mm "&amp;szabászat!$I$14,IF(szabászat!J33=3,"1mm "&amp;szabászat!$I$15,IF(szabászat!J33=4,"élléc "&amp;szabászat!$I$16)))))</f>
        <v/>
      </c>
      <c r="P18" s="50" t="str">
        <f>IF(szabászat!K33="","",IF(szabászat!K33=1,"0,4mm "&amp;szabászat!$I$13,IF(szabászat!K33=2,"2mm "&amp;szabászat!$I$14,IF(szabászat!K33=3,"1mm "&amp;szabászat!$I$15,IF(szabászat!K33=4,"élléc "&amp;szabászat!$I$16)))))</f>
        <v/>
      </c>
      <c r="Q18" s="50" t="str">
        <f>IF(szabászat!L33="","",IF(szabászat!L33=1,"0,4mm "&amp;szabászat!$I$13,IF(szabászat!L33=2,"2mm "&amp;szabászat!$I$14,IF(szabászat!L33=3,"1mm "&amp;szabászat!$I$15,IF(szabászat!L33=4,"élléc "&amp;szabászat!$I$16)))))</f>
        <v/>
      </c>
      <c r="R18" s="51" t="str">
        <f t="shared" si="3"/>
        <v/>
      </c>
      <c r="S18" s="51" t="str">
        <f>IF(E18="","",IF(szabászat!M33="","www.suliwood.hu",#REF!))</f>
        <v/>
      </c>
      <c r="T18" s="50" t="str">
        <f t="shared" si="4"/>
        <v/>
      </c>
      <c r="U18" s="54" t="str">
        <f t="shared" si="5"/>
        <v/>
      </c>
      <c r="V18" s="56" t="str">
        <f>IF(szabászat!G33="","",IF(szabászat!D33=36,"DUPLUNG: "&amp;szabászat!G33&amp;"x"&amp;szabászat!H33,IF(AND(szabászat!G33&lt;100,szabászat!H33&lt;68),"hossz:"&amp;szabászat!G33&amp;", szél.:"&amp;szabászat!H33&amp;"mm",IF(szabászat!G33&lt;100,"hossz:"&amp;szabászat!G33&amp;"mm",IF(szabászat!H33&lt;68,"szél.:"&amp;szabászat!H33&amp;"mm","")))))</f>
        <v/>
      </c>
      <c r="X18" s="60">
        <f t="shared" si="6"/>
        <v>0</v>
      </c>
      <c r="Y18" s="60">
        <f t="shared" si="7"/>
        <v>0</v>
      </c>
      <c r="Z18" s="60">
        <f t="shared" si="8"/>
        <v>0</v>
      </c>
      <c r="AA18" s="60">
        <f t="shared" si="9"/>
        <v>0</v>
      </c>
      <c r="AB18" s="60">
        <f t="shared" si="10"/>
        <v>0</v>
      </c>
      <c r="AD18" s="60">
        <f t="shared" si="11"/>
        <v>0</v>
      </c>
    </row>
    <row r="19" spans="1:30" x14ac:dyDescent="0.25">
      <c r="A19" s="15">
        <v>15</v>
      </c>
      <c r="B19" s="48" t="str">
        <f>IF(szabászat!E34="","",szabászat!E34)</f>
        <v/>
      </c>
      <c r="C19" s="49"/>
      <c r="D19" s="49"/>
      <c r="E19" s="52" t="str">
        <f>IF(szabászat!F34="","",IF(szabászat!D34=36,szabászat!F34*2,szabászat!F34))</f>
        <v/>
      </c>
      <c r="F19" s="51" t="str">
        <f t="shared" si="0"/>
        <v/>
      </c>
      <c r="G19" s="52" t="str">
        <f>IF(szabászat!G34="","",IF(AND(szabászat!D34=36,szabászat!G34&lt;=100),120,IF(szabászat!D34=36,szabászat!G34+20,IF(szabászat!G34&gt;=100,szabászat!G34,100))))</f>
        <v/>
      </c>
      <c r="H19" s="52" t="str">
        <f>IF(szabászat!H34="","",IF(AND(szabászat!D34=36,szabászat!H34&lt;=68),90,IF(szabászat!D34=36,szabászat!H34+20,IF(szabászat!H34&gt;=68,szabászat!H34,70))))</f>
        <v/>
      </c>
      <c r="I19" s="50" t="str">
        <f>IF(szabászat!D34="","",IF(szabászat!D34=36,18,szabászat!D34))</f>
        <v/>
      </c>
      <c r="J19" s="50" t="str">
        <f>IF(szabászat!C34="","",szabászat!C34)</f>
        <v/>
      </c>
      <c r="K19" s="53" t="str">
        <f t="shared" si="1"/>
        <v/>
      </c>
      <c r="L19" s="53" t="str">
        <f t="shared" si="2"/>
        <v/>
      </c>
      <c r="M19" s="50" t="str">
        <f>IF(szabászat!B34="","",szabászat!B34)</f>
        <v/>
      </c>
      <c r="N19" s="50" t="str">
        <f>IF(szabászat!I34="","",IF(szabászat!I34=1,"0,4mm "&amp;szabászat!$I$13,IF(szabászat!I34=2,"2mm "&amp;szabászat!$I$14,IF(szabászat!I34=3,"1mm "&amp;szabászat!$I$15,IF(szabászat!I34=4,"élléc "&amp;szabászat!$I$16)))))</f>
        <v/>
      </c>
      <c r="O19" s="50" t="str">
        <f>IF(szabászat!J34="","",IF(szabászat!J34=1,"0,4mm "&amp;szabászat!$I$13,IF(szabászat!J34=2,"2mm "&amp;szabászat!$I$14,IF(szabászat!J34=3,"1mm "&amp;szabászat!$I$15,IF(szabászat!J34=4,"élléc "&amp;szabászat!$I$16)))))</f>
        <v/>
      </c>
      <c r="P19" s="50" t="str">
        <f>IF(szabászat!K34="","",IF(szabászat!K34=1,"0,4mm "&amp;szabászat!$I$13,IF(szabászat!K34=2,"2mm "&amp;szabászat!$I$14,IF(szabászat!K34=3,"1mm "&amp;szabászat!$I$15,IF(szabászat!K34=4,"élléc "&amp;szabászat!$I$16)))))</f>
        <v/>
      </c>
      <c r="Q19" s="50" t="str">
        <f>IF(szabászat!L34="","",IF(szabászat!L34=1,"0,4mm "&amp;szabászat!$I$13,IF(szabászat!L34=2,"2mm "&amp;szabászat!$I$14,IF(szabászat!L34=3,"1mm "&amp;szabászat!$I$15,IF(szabászat!L34=4,"élléc "&amp;szabászat!$I$16)))))</f>
        <v/>
      </c>
      <c r="R19" s="51" t="str">
        <f t="shared" si="3"/>
        <v/>
      </c>
      <c r="S19" s="51" t="str">
        <f>IF(E19="","",IF(szabászat!M34="","www.suliwood.hu",#REF!))</f>
        <v/>
      </c>
      <c r="T19" s="50" t="str">
        <f t="shared" si="4"/>
        <v/>
      </c>
      <c r="U19" s="54" t="str">
        <f t="shared" si="5"/>
        <v/>
      </c>
      <c r="V19" s="56" t="str">
        <f>IF(szabászat!G34="","",IF(szabászat!D34=36,"DUPLUNG: "&amp;szabászat!G34&amp;"x"&amp;szabászat!H34,IF(AND(szabászat!G34&lt;100,szabászat!H34&lt;68),"hossz:"&amp;szabászat!G34&amp;", szél.:"&amp;szabászat!H34&amp;"mm",IF(szabászat!G34&lt;100,"hossz:"&amp;szabászat!G34&amp;"mm",IF(szabászat!H34&lt;68,"szél.:"&amp;szabászat!H34&amp;"mm","")))))</f>
        <v/>
      </c>
      <c r="X19" s="60">
        <f t="shared" si="6"/>
        <v>0</v>
      </c>
      <c r="Y19" s="60">
        <f t="shared" si="7"/>
        <v>0</v>
      </c>
      <c r="Z19" s="60">
        <f t="shared" si="8"/>
        <v>0</v>
      </c>
      <c r="AA19" s="60">
        <f t="shared" si="9"/>
        <v>0</v>
      </c>
      <c r="AB19" s="60">
        <f t="shared" si="10"/>
        <v>0</v>
      </c>
      <c r="AD19" s="60">
        <f t="shared" si="11"/>
        <v>0</v>
      </c>
    </row>
    <row r="20" spans="1:30" x14ac:dyDescent="0.25">
      <c r="A20" s="15">
        <v>16</v>
      </c>
      <c r="B20" s="48" t="str">
        <f>IF(szabászat!E35="","",szabászat!E35)</f>
        <v/>
      </c>
      <c r="C20" s="49"/>
      <c r="D20" s="49"/>
      <c r="E20" s="52" t="str">
        <f>IF(szabászat!F35="","",IF(szabászat!D35=36,szabászat!F35*2,szabászat!F35))</f>
        <v/>
      </c>
      <c r="F20" s="51" t="str">
        <f t="shared" si="0"/>
        <v/>
      </c>
      <c r="G20" s="52" t="str">
        <f>IF(szabászat!G35="","",IF(AND(szabászat!D35=36,szabászat!G35&lt;=100),120,IF(szabászat!D35=36,szabászat!G35+20,IF(szabászat!G35&gt;=100,szabászat!G35,100))))</f>
        <v/>
      </c>
      <c r="H20" s="52" t="str">
        <f>IF(szabászat!H35="","",IF(AND(szabászat!D35=36,szabászat!H35&lt;=68),90,IF(szabászat!D35=36,szabászat!H35+20,IF(szabászat!H35&gt;=68,szabászat!H35,70))))</f>
        <v/>
      </c>
      <c r="I20" s="50" t="str">
        <f>IF(szabászat!D35="","",IF(szabászat!D35=36,18,szabászat!D35))</f>
        <v/>
      </c>
      <c r="J20" s="50" t="str">
        <f>IF(szabászat!C35="","",szabászat!C35)</f>
        <v/>
      </c>
      <c r="K20" s="53" t="str">
        <f t="shared" si="1"/>
        <v/>
      </c>
      <c r="L20" s="53" t="str">
        <f t="shared" si="2"/>
        <v/>
      </c>
      <c r="M20" s="50" t="str">
        <f>IF(szabászat!B35="","",szabászat!B35)</f>
        <v/>
      </c>
      <c r="N20" s="50" t="str">
        <f>IF(szabászat!I35="","",IF(szabászat!I35=1,"0,4mm "&amp;szabászat!$I$13,IF(szabászat!I35=2,"2mm "&amp;szabászat!$I$14,IF(szabászat!I35=3,"1mm "&amp;szabászat!$I$15,IF(szabászat!I35=4,"élléc "&amp;szabászat!$I$16)))))</f>
        <v/>
      </c>
      <c r="O20" s="50" t="str">
        <f>IF(szabászat!J35="","",IF(szabászat!J35=1,"0,4mm "&amp;szabászat!$I$13,IF(szabászat!J35=2,"2mm "&amp;szabászat!$I$14,IF(szabászat!J35=3,"1mm "&amp;szabászat!$I$15,IF(szabászat!J35=4,"élléc "&amp;szabászat!$I$16)))))</f>
        <v/>
      </c>
      <c r="P20" s="50" t="str">
        <f>IF(szabászat!K35="","",IF(szabászat!K35=1,"0,4mm "&amp;szabászat!$I$13,IF(szabászat!K35=2,"2mm "&amp;szabászat!$I$14,IF(szabászat!K35=3,"1mm "&amp;szabászat!$I$15,IF(szabászat!K35=4,"élléc "&amp;szabászat!$I$16)))))</f>
        <v/>
      </c>
      <c r="Q20" s="50" t="str">
        <f>IF(szabászat!L35="","",IF(szabászat!L35=1,"0,4mm "&amp;szabászat!$I$13,IF(szabászat!L35=2,"2mm "&amp;szabászat!$I$14,IF(szabászat!L35=3,"1mm "&amp;szabászat!$I$15,IF(szabászat!L35=4,"élléc "&amp;szabászat!$I$16)))))</f>
        <v/>
      </c>
      <c r="R20" s="51" t="str">
        <f t="shared" si="3"/>
        <v/>
      </c>
      <c r="S20" s="51" t="str">
        <f>IF(E20="","",IF(szabászat!M35="","www.suliwood.hu",#REF!))</f>
        <v/>
      </c>
      <c r="T20" s="50" t="str">
        <f t="shared" si="4"/>
        <v/>
      </c>
      <c r="U20" s="54" t="str">
        <f t="shared" si="5"/>
        <v/>
      </c>
      <c r="V20" s="56" t="str">
        <f>IF(szabászat!G35="","",IF(szabászat!D35=36,"DUPLUNG: "&amp;szabászat!G35&amp;"x"&amp;szabászat!H35,IF(AND(szabászat!G35&lt;100,szabászat!H35&lt;68),"hossz:"&amp;szabászat!G35&amp;", szél.:"&amp;szabászat!H35&amp;"mm",IF(szabászat!G35&lt;100,"hossz:"&amp;szabászat!G35&amp;"mm",IF(szabászat!H35&lt;68,"szél.:"&amp;szabászat!H35&amp;"mm","")))))</f>
        <v/>
      </c>
      <c r="X20" s="60">
        <f t="shared" si="6"/>
        <v>0</v>
      </c>
      <c r="Y20" s="60">
        <f t="shared" si="7"/>
        <v>0</v>
      </c>
      <c r="Z20" s="60">
        <f t="shared" si="8"/>
        <v>0</v>
      </c>
      <c r="AA20" s="60">
        <f t="shared" si="9"/>
        <v>0</v>
      </c>
      <c r="AB20" s="60">
        <f t="shared" si="10"/>
        <v>0</v>
      </c>
      <c r="AD20" s="60">
        <f t="shared" si="11"/>
        <v>0</v>
      </c>
    </row>
    <row r="21" spans="1:30" x14ac:dyDescent="0.25">
      <c r="A21" s="15">
        <v>17</v>
      </c>
      <c r="B21" s="48" t="str">
        <f>IF(szabászat!E36="","",szabászat!E36)</f>
        <v/>
      </c>
      <c r="C21" s="49"/>
      <c r="D21" s="49"/>
      <c r="E21" s="52" t="str">
        <f>IF(szabászat!F36="","",IF(szabászat!D36=36,szabászat!F36*2,szabászat!F36))</f>
        <v/>
      </c>
      <c r="F21" s="51" t="str">
        <f t="shared" si="0"/>
        <v/>
      </c>
      <c r="G21" s="52" t="str">
        <f>IF(szabászat!G36="","",IF(AND(szabászat!D36=36,szabászat!G36&lt;=100),120,IF(szabászat!D36=36,szabászat!G36+20,IF(szabászat!G36&gt;=100,szabászat!G36,100))))</f>
        <v/>
      </c>
      <c r="H21" s="52" t="str">
        <f>IF(szabászat!H36="","",IF(AND(szabászat!D36=36,szabászat!H36&lt;=68),90,IF(szabászat!D36=36,szabászat!H36+20,IF(szabászat!H36&gt;=68,szabászat!H36,70))))</f>
        <v/>
      </c>
      <c r="I21" s="50" t="str">
        <f>IF(szabászat!D36="","",IF(szabászat!D36=36,18,szabászat!D36))</f>
        <v/>
      </c>
      <c r="J21" s="50" t="str">
        <f>IF(szabászat!C36="","",szabászat!C36)</f>
        <v/>
      </c>
      <c r="K21" s="53" t="str">
        <f t="shared" si="1"/>
        <v/>
      </c>
      <c r="L21" s="53" t="str">
        <f t="shared" si="2"/>
        <v/>
      </c>
      <c r="M21" s="50" t="str">
        <f>IF(szabászat!B36="","",szabászat!B36)</f>
        <v/>
      </c>
      <c r="N21" s="50" t="str">
        <f>IF(szabászat!I36="","",IF(szabászat!I36=1,"0,4mm "&amp;szabászat!$I$13,IF(szabászat!I36=2,"2mm "&amp;szabászat!$I$14,IF(szabászat!I36=3,"1mm "&amp;szabászat!$I$15,IF(szabászat!I36=4,"élléc "&amp;szabászat!$I$16)))))</f>
        <v/>
      </c>
      <c r="O21" s="50" t="str">
        <f>IF(szabászat!J36="","",IF(szabászat!J36=1,"0,4mm "&amp;szabászat!$I$13,IF(szabászat!J36=2,"2mm "&amp;szabászat!$I$14,IF(szabászat!J36=3,"1mm "&amp;szabászat!$I$15,IF(szabászat!J36=4,"élléc "&amp;szabászat!$I$16)))))</f>
        <v/>
      </c>
      <c r="P21" s="50" t="str">
        <f>IF(szabászat!K36="","",IF(szabászat!K36=1,"0,4mm "&amp;szabászat!$I$13,IF(szabászat!K36=2,"2mm "&amp;szabászat!$I$14,IF(szabászat!K36=3,"1mm "&amp;szabászat!$I$15,IF(szabászat!K36=4,"élléc "&amp;szabászat!$I$16)))))</f>
        <v/>
      </c>
      <c r="Q21" s="50" t="str">
        <f>IF(szabászat!L36="","",IF(szabászat!L36=1,"0,4mm "&amp;szabászat!$I$13,IF(szabászat!L36=2,"2mm "&amp;szabászat!$I$14,IF(szabászat!L36=3,"1mm "&amp;szabászat!$I$15,IF(szabászat!L36=4,"élléc "&amp;szabászat!$I$16)))))</f>
        <v/>
      </c>
      <c r="R21" s="51" t="str">
        <f t="shared" si="3"/>
        <v/>
      </c>
      <c r="S21" s="51" t="str">
        <f>IF(E21="","",IF(szabászat!M36="","www.suliwood.hu",#REF!))</f>
        <v/>
      </c>
      <c r="T21" s="50" t="str">
        <f t="shared" si="4"/>
        <v/>
      </c>
      <c r="U21" s="54" t="str">
        <f t="shared" si="5"/>
        <v/>
      </c>
      <c r="V21" s="56" t="str">
        <f>IF(szabászat!G36="","",IF(szabászat!D36=36,"DUPLUNG: "&amp;szabászat!G36&amp;"x"&amp;szabászat!H36,IF(AND(szabászat!G36&lt;100,szabászat!H36&lt;68),"hossz:"&amp;szabászat!G36&amp;", szél.:"&amp;szabászat!H36&amp;"mm",IF(szabászat!G36&lt;100,"hossz:"&amp;szabászat!G36&amp;"mm",IF(szabászat!H36&lt;68,"szél.:"&amp;szabászat!H36&amp;"mm","")))))</f>
        <v/>
      </c>
      <c r="X21" s="60">
        <f t="shared" si="6"/>
        <v>0</v>
      </c>
      <c r="Y21" s="60">
        <f t="shared" si="7"/>
        <v>0</v>
      </c>
      <c r="Z21" s="60">
        <f t="shared" si="8"/>
        <v>0</v>
      </c>
      <c r="AA21" s="60">
        <f t="shared" si="9"/>
        <v>0</v>
      </c>
      <c r="AB21" s="60">
        <f t="shared" si="10"/>
        <v>0</v>
      </c>
      <c r="AD21" s="60">
        <f t="shared" si="11"/>
        <v>0</v>
      </c>
    </row>
    <row r="22" spans="1:30" x14ac:dyDescent="0.25">
      <c r="A22" s="15">
        <v>18</v>
      </c>
      <c r="B22" s="48" t="str">
        <f>IF(szabászat!E37="","",szabászat!E37)</f>
        <v/>
      </c>
      <c r="C22" s="49"/>
      <c r="D22" s="49"/>
      <c r="E22" s="52" t="str">
        <f>IF(szabászat!F37="","",IF(szabászat!D37=36,szabászat!F37*2,szabászat!F37))</f>
        <v/>
      </c>
      <c r="F22" s="51" t="str">
        <f t="shared" si="0"/>
        <v/>
      </c>
      <c r="G22" s="52" t="str">
        <f>IF(szabászat!G37="","",IF(AND(szabászat!D37=36,szabászat!G37&lt;=100),120,IF(szabászat!D37=36,szabászat!G37+20,IF(szabászat!G37&gt;=100,szabászat!G37,100))))</f>
        <v/>
      </c>
      <c r="H22" s="52" t="str">
        <f>IF(szabászat!H37="","",IF(AND(szabászat!D37=36,szabászat!H37&lt;=68),90,IF(szabászat!D37=36,szabászat!H37+20,IF(szabászat!H37&gt;=68,szabászat!H37,70))))</f>
        <v/>
      </c>
      <c r="I22" s="50" t="str">
        <f>IF(szabászat!D37="","",IF(szabászat!D37=36,18,szabászat!D37))</f>
        <v/>
      </c>
      <c r="J22" s="50" t="str">
        <f>IF(szabászat!C37="","",szabászat!C37)</f>
        <v/>
      </c>
      <c r="K22" s="53" t="str">
        <f t="shared" si="1"/>
        <v/>
      </c>
      <c r="L22" s="53" t="str">
        <f t="shared" si="2"/>
        <v/>
      </c>
      <c r="M22" s="50" t="str">
        <f>IF(szabászat!B37="","",szabászat!B37)</f>
        <v/>
      </c>
      <c r="N22" s="50" t="str">
        <f>IF(szabászat!I37="","",IF(szabászat!I37=1,"0,4mm "&amp;szabászat!$I$13,IF(szabászat!I37=2,"2mm "&amp;szabászat!$I$14,IF(szabászat!I37=3,"1mm "&amp;szabászat!$I$15,IF(szabászat!I37=4,"élléc "&amp;szabászat!$I$16)))))</f>
        <v/>
      </c>
      <c r="O22" s="50" t="str">
        <f>IF(szabászat!J37="","",IF(szabászat!J37=1,"0,4mm "&amp;szabászat!$I$13,IF(szabászat!J37=2,"2mm "&amp;szabászat!$I$14,IF(szabászat!J37=3,"1mm "&amp;szabászat!$I$15,IF(szabászat!J37=4,"élléc "&amp;szabászat!$I$16)))))</f>
        <v/>
      </c>
      <c r="P22" s="50" t="str">
        <f>IF(szabászat!K37="","",IF(szabászat!K37=1,"0,4mm "&amp;szabászat!$I$13,IF(szabászat!K37=2,"2mm "&amp;szabászat!$I$14,IF(szabászat!K37=3,"1mm "&amp;szabászat!$I$15,IF(szabászat!K37=4,"élléc "&amp;szabászat!$I$16)))))</f>
        <v/>
      </c>
      <c r="Q22" s="50" t="str">
        <f>IF(szabászat!L37="","",IF(szabászat!L37=1,"0,4mm "&amp;szabászat!$I$13,IF(szabászat!L37=2,"2mm "&amp;szabászat!$I$14,IF(szabászat!L37=3,"1mm "&amp;szabászat!$I$15,IF(szabászat!L37=4,"élléc "&amp;szabászat!$I$16)))))</f>
        <v/>
      </c>
      <c r="R22" s="51" t="str">
        <f t="shared" si="3"/>
        <v/>
      </c>
      <c r="S22" s="51" t="str">
        <f>IF(E22="","",IF(szabászat!M37="","www.suliwood.hu",#REF!))</f>
        <v/>
      </c>
      <c r="T22" s="50" t="str">
        <f t="shared" si="4"/>
        <v/>
      </c>
      <c r="U22" s="54" t="str">
        <f t="shared" si="5"/>
        <v/>
      </c>
      <c r="V22" s="56" t="str">
        <f>IF(szabászat!G37="","",IF(szabászat!D37=36,"DUPLUNG: "&amp;szabászat!G37&amp;"x"&amp;szabászat!H37,IF(AND(szabászat!G37&lt;100,szabászat!H37&lt;68),"hossz:"&amp;szabászat!G37&amp;", szél.:"&amp;szabászat!H37&amp;"mm",IF(szabászat!G37&lt;100,"hossz:"&amp;szabászat!G37&amp;"mm",IF(szabászat!H37&lt;68,"szél.:"&amp;szabászat!H37&amp;"mm","")))))</f>
        <v/>
      </c>
      <c r="X22" s="60">
        <f t="shared" si="6"/>
        <v>0</v>
      </c>
      <c r="Y22" s="60">
        <f t="shared" si="7"/>
        <v>0</v>
      </c>
      <c r="Z22" s="60">
        <f t="shared" si="8"/>
        <v>0</v>
      </c>
      <c r="AA22" s="60">
        <f t="shared" si="9"/>
        <v>0</v>
      </c>
      <c r="AB22" s="60">
        <f t="shared" si="10"/>
        <v>0</v>
      </c>
      <c r="AD22" s="60">
        <f t="shared" si="11"/>
        <v>0</v>
      </c>
    </row>
    <row r="23" spans="1:30" x14ac:dyDescent="0.25">
      <c r="A23" s="15">
        <v>19</v>
      </c>
      <c r="B23" s="48" t="str">
        <f>IF(szabászat!E38="","",szabászat!E38)</f>
        <v/>
      </c>
      <c r="C23" s="49"/>
      <c r="D23" s="49"/>
      <c r="E23" s="52" t="str">
        <f>IF(szabászat!F38="","",IF(szabászat!D38=36,szabászat!F38*2,szabászat!F38))</f>
        <v/>
      </c>
      <c r="F23" s="51" t="str">
        <f t="shared" si="0"/>
        <v/>
      </c>
      <c r="G23" s="52" t="str">
        <f>IF(szabászat!G38="","",IF(AND(szabászat!D38=36,szabászat!G38&lt;=100),120,IF(szabászat!D38=36,szabászat!G38+20,IF(szabászat!G38&gt;=100,szabászat!G38,100))))</f>
        <v/>
      </c>
      <c r="H23" s="52" t="str">
        <f>IF(szabászat!H38="","",IF(AND(szabászat!D38=36,szabászat!H38&lt;=68),90,IF(szabászat!D38=36,szabászat!H38+20,IF(szabászat!H38&gt;=68,szabászat!H38,70))))</f>
        <v/>
      </c>
      <c r="I23" s="50" t="str">
        <f>IF(szabászat!D38="","",IF(szabászat!D38=36,18,szabászat!D38))</f>
        <v/>
      </c>
      <c r="J23" s="50" t="str">
        <f>IF(szabászat!C38="","",szabászat!C38)</f>
        <v/>
      </c>
      <c r="K23" s="53" t="str">
        <f t="shared" si="1"/>
        <v/>
      </c>
      <c r="L23" s="53" t="str">
        <f t="shared" si="2"/>
        <v/>
      </c>
      <c r="M23" s="50" t="str">
        <f>IF(szabászat!B38="","",szabászat!B38)</f>
        <v/>
      </c>
      <c r="N23" s="50" t="str">
        <f>IF(szabászat!I38="","",IF(szabászat!I38=1,"0,4mm "&amp;szabászat!$I$13,IF(szabászat!I38=2,"2mm "&amp;szabászat!$I$14,IF(szabászat!I38=3,"1mm "&amp;szabászat!$I$15,IF(szabászat!I38=4,"élléc "&amp;szabászat!$I$16)))))</f>
        <v/>
      </c>
      <c r="O23" s="50" t="str">
        <f>IF(szabászat!J38="","",IF(szabászat!J38=1,"0,4mm "&amp;szabászat!$I$13,IF(szabászat!J38=2,"2mm "&amp;szabászat!$I$14,IF(szabászat!J38=3,"1mm "&amp;szabászat!$I$15,IF(szabászat!J38=4,"élléc "&amp;szabászat!$I$16)))))</f>
        <v/>
      </c>
      <c r="P23" s="50" t="str">
        <f>IF(szabászat!K38="","",IF(szabászat!K38=1,"0,4mm "&amp;szabászat!$I$13,IF(szabászat!K38=2,"2mm "&amp;szabászat!$I$14,IF(szabászat!K38=3,"1mm "&amp;szabászat!$I$15,IF(szabászat!K38=4,"élléc "&amp;szabászat!$I$16)))))</f>
        <v/>
      </c>
      <c r="Q23" s="50" t="str">
        <f>IF(szabászat!L38="","",IF(szabászat!L38=1,"0,4mm "&amp;szabászat!$I$13,IF(szabászat!L38=2,"2mm "&amp;szabászat!$I$14,IF(szabászat!L38=3,"1mm "&amp;szabászat!$I$15,IF(szabászat!L38=4,"élléc "&amp;szabászat!$I$16)))))</f>
        <v/>
      </c>
      <c r="R23" s="51" t="str">
        <f t="shared" si="3"/>
        <v/>
      </c>
      <c r="S23" s="51" t="str">
        <f>IF(E23="","",IF(szabászat!M38="","www.suliwood.hu",#REF!))</f>
        <v/>
      </c>
      <c r="T23" s="50" t="str">
        <f t="shared" si="4"/>
        <v/>
      </c>
      <c r="U23" s="54" t="str">
        <f t="shared" si="5"/>
        <v/>
      </c>
      <c r="V23" s="56" t="str">
        <f>IF(szabászat!G38="","",IF(szabászat!D38=36,"DUPLUNG: "&amp;szabászat!G38&amp;"x"&amp;szabászat!H38,IF(AND(szabászat!G38&lt;100,szabászat!H38&lt;68),"hossz:"&amp;szabászat!G38&amp;", szél.:"&amp;szabászat!H38&amp;"mm",IF(szabászat!G38&lt;100,"hossz:"&amp;szabászat!G38&amp;"mm",IF(szabászat!H38&lt;68,"szél.:"&amp;szabászat!H38&amp;"mm","")))))</f>
        <v/>
      </c>
      <c r="X23" s="60">
        <f t="shared" si="6"/>
        <v>0</v>
      </c>
      <c r="Y23" s="60">
        <f t="shared" si="7"/>
        <v>0</v>
      </c>
      <c r="Z23" s="60">
        <f t="shared" si="8"/>
        <v>0</v>
      </c>
      <c r="AA23" s="60">
        <f t="shared" si="9"/>
        <v>0</v>
      </c>
      <c r="AB23" s="60">
        <f t="shared" si="10"/>
        <v>0</v>
      </c>
      <c r="AD23" s="60">
        <f t="shared" si="11"/>
        <v>0</v>
      </c>
    </row>
    <row r="24" spans="1:30" x14ac:dyDescent="0.25">
      <c r="A24" s="15">
        <v>20</v>
      </c>
      <c r="B24" s="48" t="str">
        <f>IF(szabászat!E39="","",szabászat!E39)</f>
        <v/>
      </c>
      <c r="C24" s="49"/>
      <c r="D24" s="49"/>
      <c r="E24" s="52" t="str">
        <f>IF(szabászat!F39="","",IF(szabászat!D39=36,szabászat!F39*2,szabászat!F39))</f>
        <v/>
      </c>
      <c r="F24" s="51" t="str">
        <f t="shared" si="0"/>
        <v/>
      </c>
      <c r="G24" s="52" t="str">
        <f>IF(szabászat!G39="","",IF(AND(szabászat!D39=36,szabászat!G39&lt;=100),120,IF(szabászat!D39=36,szabászat!G39+20,IF(szabászat!G39&gt;=100,szabászat!G39,100))))</f>
        <v/>
      </c>
      <c r="H24" s="52" t="str">
        <f>IF(szabászat!H39="","",IF(AND(szabászat!D39=36,szabászat!H39&lt;=68),90,IF(szabászat!D39=36,szabászat!H39+20,IF(szabászat!H39&gt;=68,szabászat!H39,70))))</f>
        <v/>
      </c>
      <c r="I24" s="50" t="str">
        <f>IF(szabászat!D39="","",IF(szabászat!D39=36,18,szabászat!D39))</f>
        <v/>
      </c>
      <c r="J24" s="50" t="str">
        <f>IF(szabászat!C39="","",szabászat!C39)</f>
        <v/>
      </c>
      <c r="K24" s="53" t="str">
        <f t="shared" si="1"/>
        <v/>
      </c>
      <c r="L24" s="53" t="str">
        <f t="shared" si="2"/>
        <v/>
      </c>
      <c r="M24" s="50" t="str">
        <f>IF(szabászat!B39="","",szabászat!B39)</f>
        <v/>
      </c>
      <c r="N24" s="50" t="str">
        <f>IF(szabászat!I39="","",IF(szabászat!I39=1,"0,4mm "&amp;szabászat!$I$13,IF(szabászat!I39=2,"2mm "&amp;szabászat!$I$14,IF(szabászat!I39=3,"1mm "&amp;szabászat!$I$15,IF(szabászat!I39=4,"élléc "&amp;szabászat!$I$16)))))</f>
        <v/>
      </c>
      <c r="O24" s="50" t="str">
        <f>IF(szabászat!J39="","",IF(szabászat!J39=1,"0,4mm "&amp;szabászat!$I$13,IF(szabászat!J39=2,"2mm "&amp;szabászat!$I$14,IF(szabászat!J39=3,"1mm "&amp;szabászat!$I$15,IF(szabászat!J39=4,"élléc "&amp;szabászat!$I$16)))))</f>
        <v/>
      </c>
      <c r="P24" s="50" t="str">
        <f>IF(szabászat!K39="","",IF(szabászat!K39=1,"0,4mm "&amp;szabászat!$I$13,IF(szabászat!K39=2,"2mm "&amp;szabászat!$I$14,IF(szabászat!K39=3,"1mm "&amp;szabászat!$I$15,IF(szabászat!K39=4,"élléc "&amp;szabászat!$I$16)))))</f>
        <v/>
      </c>
      <c r="Q24" s="50" t="str">
        <f>IF(szabászat!L39="","",IF(szabászat!L39=1,"0,4mm "&amp;szabászat!$I$13,IF(szabászat!L39=2,"2mm "&amp;szabászat!$I$14,IF(szabászat!L39=3,"1mm "&amp;szabászat!$I$15,IF(szabászat!L39=4,"élléc "&amp;szabászat!$I$16)))))</f>
        <v/>
      </c>
      <c r="R24" s="51" t="str">
        <f t="shared" si="3"/>
        <v/>
      </c>
      <c r="S24" s="51" t="str">
        <f>IF(E24="","",IF(szabászat!M39="","www.suliwood.hu",#REF!))</f>
        <v/>
      </c>
      <c r="T24" s="50" t="str">
        <f t="shared" si="4"/>
        <v/>
      </c>
      <c r="U24" s="54" t="str">
        <f t="shared" si="5"/>
        <v/>
      </c>
      <c r="V24" s="56" t="str">
        <f>IF(szabászat!G39="","",IF(szabászat!D39=36,"DUPLUNG: "&amp;szabászat!G39&amp;"x"&amp;szabászat!H39,IF(AND(szabászat!G39&lt;100,szabászat!H39&lt;68),"hossz:"&amp;szabászat!G39&amp;", szél.:"&amp;szabászat!H39&amp;"mm",IF(szabászat!G39&lt;100,"hossz:"&amp;szabászat!G39&amp;"mm",IF(szabászat!H39&lt;68,"szél.:"&amp;szabászat!H39&amp;"mm","")))))</f>
        <v/>
      </c>
      <c r="X24" s="60">
        <f t="shared" si="6"/>
        <v>0</v>
      </c>
      <c r="Y24" s="60">
        <f t="shared" si="7"/>
        <v>0</v>
      </c>
      <c r="Z24" s="60">
        <f t="shared" si="8"/>
        <v>0</v>
      </c>
      <c r="AA24" s="60">
        <f t="shared" si="9"/>
        <v>0</v>
      </c>
      <c r="AB24" s="60">
        <f t="shared" si="10"/>
        <v>0</v>
      </c>
      <c r="AD24" s="60">
        <f t="shared" si="11"/>
        <v>0</v>
      </c>
    </row>
    <row r="25" spans="1:30" x14ac:dyDescent="0.25">
      <c r="A25" s="15">
        <v>21</v>
      </c>
      <c r="B25" s="48" t="str">
        <f>IF(szabászat!E40="","",szabászat!E40)</f>
        <v/>
      </c>
      <c r="C25" s="49"/>
      <c r="D25" s="49"/>
      <c r="E25" s="52" t="str">
        <f>IF(szabászat!F40="","",IF(szabászat!D40=36,szabászat!F40*2,szabászat!F40))</f>
        <v/>
      </c>
      <c r="F25" s="51" t="str">
        <f t="shared" si="0"/>
        <v/>
      </c>
      <c r="G25" s="52" t="str">
        <f>IF(szabászat!G40="","",IF(AND(szabászat!D40=36,szabászat!G40&lt;=100),120,IF(szabászat!D40=36,szabászat!G40+20,IF(szabászat!G40&gt;=100,szabászat!G40,100))))</f>
        <v/>
      </c>
      <c r="H25" s="52" t="str">
        <f>IF(szabászat!H40="","",IF(AND(szabászat!D40=36,szabászat!H40&lt;=68),90,IF(szabászat!D40=36,szabászat!H40+20,IF(szabászat!H40&gt;=68,szabászat!H40,70))))</f>
        <v/>
      </c>
      <c r="I25" s="50" t="str">
        <f>IF(szabászat!D40="","",IF(szabászat!D40=36,18,szabászat!D40))</f>
        <v/>
      </c>
      <c r="J25" s="50" t="str">
        <f>IF(szabászat!C40="","",szabászat!C40)</f>
        <v/>
      </c>
      <c r="K25" s="53" t="str">
        <f t="shared" si="1"/>
        <v/>
      </c>
      <c r="L25" s="53" t="str">
        <f t="shared" si="2"/>
        <v/>
      </c>
      <c r="M25" s="50" t="str">
        <f>IF(szabászat!B40="","",szabászat!B40)</f>
        <v/>
      </c>
      <c r="N25" s="50" t="str">
        <f>IF(szabászat!I40="","",IF(szabászat!I40=1,"0,4mm "&amp;szabászat!$I$13,IF(szabászat!I40=2,"2mm "&amp;szabászat!$I$14,IF(szabászat!I40=3,"1mm "&amp;szabászat!$I$15,IF(szabászat!I40=4,"élléc "&amp;szabászat!$I$16)))))</f>
        <v/>
      </c>
      <c r="O25" s="50" t="str">
        <f>IF(szabászat!J40="","",IF(szabászat!J40=1,"0,4mm "&amp;szabászat!$I$13,IF(szabászat!J40=2,"2mm "&amp;szabászat!$I$14,IF(szabászat!J40=3,"1mm "&amp;szabászat!$I$15,IF(szabászat!J40=4,"élléc "&amp;szabászat!$I$16)))))</f>
        <v/>
      </c>
      <c r="P25" s="50" t="str">
        <f>IF(szabászat!K40="","",IF(szabászat!K40=1,"0,4mm "&amp;szabászat!$I$13,IF(szabászat!K40=2,"2mm "&amp;szabászat!$I$14,IF(szabászat!K40=3,"1mm "&amp;szabászat!$I$15,IF(szabászat!K40=4,"élléc "&amp;szabászat!$I$16)))))</f>
        <v/>
      </c>
      <c r="Q25" s="50" t="str">
        <f>IF(szabászat!L40="","",IF(szabászat!L40=1,"0,4mm "&amp;szabászat!$I$13,IF(szabászat!L40=2,"2mm "&amp;szabászat!$I$14,IF(szabászat!L40=3,"1mm "&amp;szabászat!$I$15,IF(szabászat!L40=4,"élléc "&amp;szabászat!$I$16)))))</f>
        <v/>
      </c>
      <c r="R25" s="51" t="str">
        <f t="shared" si="3"/>
        <v/>
      </c>
      <c r="S25" s="51" t="str">
        <f>IF(E25="","",IF(szabászat!M40="","www.suliwood.hu",#REF!))</f>
        <v/>
      </c>
      <c r="T25" s="50" t="str">
        <f t="shared" si="4"/>
        <v/>
      </c>
      <c r="U25" s="54" t="str">
        <f t="shared" si="5"/>
        <v/>
      </c>
      <c r="V25" s="56" t="str">
        <f>IF(szabászat!G40="","",IF(szabászat!D40=36,"DUPLUNG: "&amp;szabászat!G40&amp;"x"&amp;szabászat!H40,IF(AND(szabászat!G40&lt;100,szabászat!H40&lt;68),"hossz:"&amp;szabászat!G40&amp;", szél.:"&amp;szabászat!H40&amp;"mm",IF(szabászat!G40&lt;100,"hossz:"&amp;szabászat!G40&amp;"mm",IF(szabászat!H40&lt;68,"szél.:"&amp;szabászat!H40&amp;"mm","")))))</f>
        <v/>
      </c>
      <c r="X25" s="60">
        <f t="shared" si="6"/>
        <v>0</v>
      </c>
      <c r="Y25" s="60">
        <f t="shared" si="7"/>
        <v>0</v>
      </c>
      <c r="Z25" s="60">
        <f t="shared" si="8"/>
        <v>0</v>
      </c>
      <c r="AA25" s="60">
        <f t="shared" si="9"/>
        <v>0</v>
      </c>
      <c r="AB25" s="60">
        <f t="shared" si="10"/>
        <v>0</v>
      </c>
      <c r="AD25" s="60">
        <f t="shared" si="11"/>
        <v>0</v>
      </c>
    </row>
    <row r="26" spans="1:30" x14ac:dyDescent="0.25">
      <c r="A26" s="15">
        <v>22</v>
      </c>
      <c r="B26" s="48" t="str">
        <f>IF(szabászat!E41="","",szabászat!E41)</f>
        <v/>
      </c>
      <c r="C26" s="49"/>
      <c r="D26" s="49"/>
      <c r="E26" s="52" t="str">
        <f>IF(szabászat!F41="","",IF(szabászat!D41=36,szabászat!F41*2,szabászat!F41))</f>
        <v/>
      </c>
      <c r="F26" s="51" t="str">
        <f t="shared" si="0"/>
        <v/>
      </c>
      <c r="G26" s="52" t="str">
        <f>IF(szabászat!G41="","",IF(AND(szabászat!D41=36,szabászat!G41&lt;=100),120,IF(szabászat!D41=36,szabászat!G41+20,IF(szabászat!G41&gt;=100,szabászat!G41,100))))</f>
        <v/>
      </c>
      <c r="H26" s="52" t="str">
        <f>IF(szabászat!H41="","",IF(AND(szabászat!D41=36,szabászat!H41&lt;=68),90,IF(szabászat!D41=36,szabászat!H41+20,IF(szabászat!H41&gt;=68,szabászat!H41,70))))</f>
        <v/>
      </c>
      <c r="I26" s="50" t="str">
        <f>IF(szabászat!D41="","",IF(szabászat!D41=36,18,szabászat!D41))</f>
        <v/>
      </c>
      <c r="J26" s="50" t="str">
        <f>IF(szabászat!C41="","",szabászat!C41)</f>
        <v/>
      </c>
      <c r="K26" s="53" t="str">
        <f t="shared" si="1"/>
        <v/>
      </c>
      <c r="L26" s="53" t="str">
        <f t="shared" si="2"/>
        <v/>
      </c>
      <c r="M26" s="50" t="str">
        <f>IF(szabászat!B41="","",szabászat!B41)</f>
        <v/>
      </c>
      <c r="N26" s="50" t="str">
        <f>IF(szabászat!I41="","",IF(szabászat!I41=1,"0,4mm "&amp;szabászat!$I$13,IF(szabászat!I41=2,"2mm "&amp;szabászat!$I$14,IF(szabászat!I41=3,"1mm "&amp;szabászat!$I$15,IF(szabászat!I41=4,"élléc "&amp;szabászat!$I$16)))))</f>
        <v/>
      </c>
      <c r="O26" s="50" t="str">
        <f>IF(szabászat!J41="","",IF(szabászat!J41=1,"0,4mm "&amp;szabászat!$I$13,IF(szabászat!J41=2,"2mm "&amp;szabászat!$I$14,IF(szabászat!J41=3,"1mm "&amp;szabászat!$I$15,IF(szabászat!J41=4,"élléc "&amp;szabászat!$I$16)))))</f>
        <v/>
      </c>
      <c r="P26" s="50" t="str">
        <f>IF(szabászat!K41="","",IF(szabászat!K41=1,"0,4mm "&amp;szabászat!$I$13,IF(szabászat!K41=2,"2mm "&amp;szabászat!$I$14,IF(szabászat!K41=3,"1mm "&amp;szabászat!$I$15,IF(szabászat!K41=4,"élléc "&amp;szabászat!$I$16)))))</f>
        <v/>
      </c>
      <c r="Q26" s="50" t="str">
        <f>IF(szabászat!L41="","",IF(szabászat!L41=1,"0,4mm "&amp;szabászat!$I$13,IF(szabászat!L41=2,"2mm "&amp;szabászat!$I$14,IF(szabászat!L41=3,"1mm "&amp;szabászat!$I$15,IF(szabászat!L41=4,"élléc "&amp;szabászat!$I$16)))))</f>
        <v/>
      </c>
      <c r="R26" s="51" t="str">
        <f t="shared" si="3"/>
        <v/>
      </c>
      <c r="S26" s="51" t="str">
        <f>IF(E26="","",IF(szabászat!M41="","www.suliwood.hu",#REF!))</f>
        <v/>
      </c>
      <c r="T26" s="50" t="str">
        <f t="shared" si="4"/>
        <v/>
      </c>
      <c r="U26" s="54" t="str">
        <f t="shared" si="5"/>
        <v/>
      </c>
      <c r="V26" s="56" t="str">
        <f>IF(szabászat!G41="","",IF(szabászat!D41=36,"DUPLUNG: "&amp;szabászat!G41&amp;"x"&amp;szabászat!H41,IF(AND(szabászat!G41&lt;100,szabászat!H41&lt;68),"hossz:"&amp;szabászat!G41&amp;", szél.:"&amp;szabászat!H41&amp;"mm",IF(szabászat!G41&lt;100,"hossz:"&amp;szabászat!G41&amp;"mm",IF(szabászat!H41&lt;68,"szél.:"&amp;szabászat!H41&amp;"mm","")))))</f>
        <v/>
      </c>
      <c r="X26" s="60">
        <f t="shared" si="6"/>
        <v>0</v>
      </c>
      <c r="Y26" s="60">
        <f t="shared" si="7"/>
        <v>0</v>
      </c>
      <c r="Z26" s="60">
        <f t="shared" si="8"/>
        <v>0</v>
      </c>
      <c r="AA26" s="60">
        <f t="shared" si="9"/>
        <v>0</v>
      </c>
      <c r="AB26" s="60">
        <f t="shared" si="10"/>
        <v>0</v>
      </c>
      <c r="AD26" s="60">
        <f t="shared" si="11"/>
        <v>0</v>
      </c>
    </row>
    <row r="27" spans="1:30" x14ac:dyDescent="0.25">
      <c r="A27" s="15">
        <v>23</v>
      </c>
      <c r="B27" s="48" t="str">
        <f>IF(szabászat!E42="","",szabászat!E42)</f>
        <v/>
      </c>
      <c r="C27" s="49"/>
      <c r="D27" s="49"/>
      <c r="E27" s="52" t="str">
        <f>IF(szabászat!F42="","",IF(szabászat!D42=36,szabászat!F42*2,szabászat!F42))</f>
        <v/>
      </c>
      <c r="F27" s="51" t="str">
        <f t="shared" si="0"/>
        <v/>
      </c>
      <c r="G27" s="52" t="str">
        <f>IF(szabászat!G42="","",IF(AND(szabászat!D42=36,szabászat!G42&lt;=100),120,IF(szabászat!D42=36,szabászat!G42+20,IF(szabászat!G42&gt;=100,szabászat!G42,100))))</f>
        <v/>
      </c>
      <c r="H27" s="52" t="str">
        <f>IF(szabászat!H42="","",IF(AND(szabászat!D42=36,szabászat!H42&lt;=68),90,IF(szabászat!D42=36,szabászat!H42+20,IF(szabászat!H42&gt;=68,szabászat!H42,70))))</f>
        <v/>
      </c>
      <c r="I27" s="50" t="str">
        <f>IF(szabászat!D42="","",IF(szabászat!D42=36,18,szabászat!D42))</f>
        <v/>
      </c>
      <c r="J27" s="50" t="str">
        <f>IF(szabászat!C42="","",szabászat!C42)</f>
        <v/>
      </c>
      <c r="K27" s="53" t="str">
        <f t="shared" si="1"/>
        <v/>
      </c>
      <c r="L27" s="53" t="str">
        <f t="shared" si="2"/>
        <v/>
      </c>
      <c r="M27" s="50" t="str">
        <f>IF(szabászat!B42="","",szabászat!B42)</f>
        <v/>
      </c>
      <c r="N27" s="50" t="str">
        <f>IF(szabászat!I42="","",IF(szabászat!I42=1,"0,4mm "&amp;szabászat!$I$13,IF(szabászat!I42=2,"2mm "&amp;szabászat!$I$14,IF(szabászat!I42=3,"1mm "&amp;szabászat!$I$15,IF(szabászat!I42=4,"élléc "&amp;szabászat!$I$16)))))</f>
        <v/>
      </c>
      <c r="O27" s="50" t="str">
        <f>IF(szabászat!J42="","",IF(szabászat!J42=1,"0,4mm "&amp;szabászat!$I$13,IF(szabászat!J42=2,"2mm "&amp;szabászat!$I$14,IF(szabászat!J42=3,"1mm "&amp;szabászat!$I$15,IF(szabászat!J42=4,"élléc "&amp;szabászat!$I$16)))))</f>
        <v/>
      </c>
      <c r="P27" s="50" t="str">
        <f>IF(szabászat!K42="","",IF(szabászat!K42=1,"0,4mm "&amp;szabászat!$I$13,IF(szabászat!K42=2,"2mm "&amp;szabászat!$I$14,IF(szabászat!K42=3,"1mm "&amp;szabászat!$I$15,IF(szabászat!K42=4,"élléc "&amp;szabászat!$I$16)))))</f>
        <v/>
      </c>
      <c r="Q27" s="50" t="str">
        <f>IF(szabászat!L42="","",IF(szabászat!L42=1,"0,4mm "&amp;szabászat!$I$13,IF(szabászat!L42=2,"2mm "&amp;szabászat!$I$14,IF(szabászat!L42=3,"1mm "&amp;szabászat!$I$15,IF(szabászat!L42=4,"élléc "&amp;szabászat!$I$16)))))</f>
        <v/>
      </c>
      <c r="R27" s="51" t="str">
        <f t="shared" si="3"/>
        <v/>
      </c>
      <c r="S27" s="51" t="str">
        <f>IF(E27="","",IF(szabászat!M42="","www.suliwood.hu",#REF!))</f>
        <v/>
      </c>
      <c r="T27" s="50" t="str">
        <f t="shared" si="4"/>
        <v/>
      </c>
      <c r="U27" s="54" t="str">
        <f t="shared" si="5"/>
        <v/>
      </c>
      <c r="V27" s="56" t="str">
        <f>IF(szabászat!G42="","",IF(szabászat!D42=36,"DUPLUNG: "&amp;szabászat!G42&amp;"x"&amp;szabászat!H42,IF(AND(szabászat!G42&lt;100,szabászat!H42&lt;68),"hossz:"&amp;szabászat!G42&amp;", szél.:"&amp;szabászat!H42&amp;"mm",IF(szabászat!G42&lt;100,"hossz:"&amp;szabászat!G42&amp;"mm",IF(szabászat!H42&lt;68,"szél.:"&amp;szabászat!H42&amp;"mm","")))))</f>
        <v/>
      </c>
      <c r="X27" s="60">
        <f t="shared" si="6"/>
        <v>0</v>
      </c>
      <c r="Y27" s="60">
        <f t="shared" si="7"/>
        <v>0</v>
      </c>
      <c r="Z27" s="60">
        <f t="shared" si="8"/>
        <v>0</v>
      </c>
      <c r="AA27" s="60">
        <f t="shared" si="9"/>
        <v>0</v>
      </c>
      <c r="AB27" s="60">
        <f t="shared" si="10"/>
        <v>0</v>
      </c>
      <c r="AD27" s="60">
        <f t="shared" si="11"/>
        <v>0</v>
      </c>
    </row>
    <row r="28" spans="1:30" x14ac:dyDescent="0.25">
      <c r="A28" s="15">
        <v>24</v>
      </c>
      <c r="B28" s="48" t="str">
        <f>IF(szabászat!E43="","",szabászat!E43)</f>
        <v/>
      </c>
      <c r="C28" s="49"/>
      <c r="D28" s="49"/>
      <c r="E28" s="52" t="str">
        <f>IF(szabászat!F43="","",IF(szabászat!D43=36,szabászat!F43*2,szabászat!F43))</f>
        <v/>
      </c>
      <c r="F28" s="51" t="str">
        <f t="shared" si="0"/>
        <v/>
      </c>
      <c r="G28" s="52" t="str">
        <f>IF(szabászat!G43="","",IF(AND(szabászat!D43=36,szabászat!G43&lt;=100),120,IF(szabászat!D43=36,szabászat!G43+20,IF(szabászat!G43&gt;=100,szabászat!G43,100))))</f>
        <v/>
      </c>
      <c r="H28" s="52" t="str">
        <f>IF(szabászat!H43="","",IF(AND(szabászat!D43=36,szabászat!H43&lt;=68),90,IF(szabászat!D43=36,szabászat!H43+20,IF(szabászat!H43&gt;=68,szabászat!H43,70))))</f>
        <v/>
      </c>
      <c r="I28" s="50" t="str">
        <f>IF(szabászat!D43="","",IF(szabászat!D43=36,18,szabászat!D43))</f>
        <v/>
      </c>
      <c r="J28" s="50" t="str">
        <f>IF(szabászat!C43="","",szabászat!C43)</f>
        <v/>
      </c>
      <c r="K28" s="53" t="str">
        <f t="shared" si="1"/>
        <v/>
      </c>
      <c r="L28" s="53" t="str">
        <f t="shared" si="2"/>
        <v/>
      </c>
      <c r="M28" s="50" t="str">
        <f>IF(szabászat!B43="","",szabászat!B43)</f>
        <v/>
      </c>
      <c r="N28" s="50" t="str">
        <f>IF(szabászat!I43="","",IF(szabászat!I43=1,"0,4mm "&amp;szabászat!$I$13,IF(szabászat!I43=2,"2mm "&amp;szabászat!$I$14,IF(szabászat!I43=3,"1mm "&amp;szabászat!$I$15,IF(szabászat!I43=4,"élléc "&amp;szabászat!$I$16)))))</f>
        <v/>
      </c>
      <c r="O28" s="50" t="str">
        <f>IF(szabászat!J43="","",IF(szabászat!J43=1,"0,4mm "&amp;szabászat!$I$13,IF(szabászat!J43=2,"2mm "&amp;szabászat!$I$14,IF(szabászat!J43=3,"1mm "&amp;szabászat!$I$15,IF(szabászat!J43=4,"élléc "&amp;szabászat!$I$16)))))</f>
        <v/>
      </c>
      <c r="P28" s="50" t="str">
        <f>IF(szabászat!K43="","",IF(szabászat!K43=1,"0,4mm "&amp;szabászat!$I$13,IF(szabászat!K43=2,"2mm "&amp;szabászat!$I$14,IF(szabászat!K43=3,"1mm "&amp;szabászat!$I$15,IF(szabászat!K43=4,"élléc "&amp;szabászat!$I$16)))))</f>
        <v/>
      </c>
      <c r="Q28" s="50" t="str">
        <f>IF(szabászat!L43="","",IF(szabászat!L43=1,"0,4mm "&amp;szabászat!$I$13,IF(szabászat!L43=2,"2mm "&amp;szabászat!$I$14,IF(szabászat!L43=3,"1mm "&amp;szabászat!$I$15,IF(szabászat!L43=4,"élléc "&amp;szabászat!$I$16)))))</f>
        <v/>
      </c>
      <c r="R28" s="51" t="str">
        <f t="shared" si="3"/>
        <v/>
      </c>
      <c r="S28" s="51" t="str">
        <f>IF(E28="","",IF(szabászat!M43="","www.suliwood.hu",#REF!))</f>
        <v/>
      </c>
      <c r="T28" s="50" t="str">
        <f t="shared" si="4"/>
        <v/>
      </c>
      <c r="U28" s="54" t="str">
        <f t="shared" si="5"/>
        <v/>
      </c>
      <c r="V28" s="56" t="str">
        <f>IF(szabászat!G43="","",IF(szabászat!D43=36,"DUPLUNG: "&amp;szabászat!G43&amp;"x"&amp;szabászat!H43,IF(AND(szabászat!G43&lt;100,szabászat!H43&lt;68),"hossz:"&amp;szabászat!G43&amp;", szél.:"&amp;szabászat!H43&amp;"mm",IF(szabászat!G43&lt;100,"hossz:"&amp;szabászat!G43&amp;"mm",IF(szabászat!H43&lt;68,"szél.:"&amp;szabászat!H43&amp;"mm","")))))</f>
        <v/>
      </c>
      <c r="X28" s="60">
        <f t="shared" si="6"/>
        <v>0</v>
      </c>
      <c r="Y28" s="60">
        <f t="shared" si="7"/>
        <v>0</v>
      </c>
      <c r="Z28" s="60">
        <f t="shared" si="8"/>
        <v>0</v>
      </c>
      <c r="AA28" s="60">
        <f t="shared" si="9"/>
        <v>0</v>
      </c>
      <c r="AB28" s="60">
        <f t="shared" si="10"/>
        <v>0</v>
      </c>
      <c r="AD28" s="60">
        <f t="shared" si="11"/>
        <v>0</v>
      </c>
    </row>
    <row r="29" spans="1:30" x14ac:dyDescent="0.25">
      <c r="A29" s="15">
        <v>25</v>
      </c>
      <c r="B29" s="48" t="str">
        <f>IF(szabászat!E44="","",szabászat!E44)</f>
        <v/>
      </c>
      <c r="C29" s="49"/>
      <c r="D29" s="49"/>
      <c r="E29" s="52" t="str">
        <f>IF(szabászat!F44="","",IF(szabászat!D44=36,szabászat!F44*2,szabászat!F44))</f>
        <v/>
      </c>
      <c r="F29" s="51" t="str">
        <f t="shared" si="0"/>
        <v/>
      </c>
      <c r="G29" s="52" t="str">
        <f>IF(szabászat!G44="","",IF(AND(szabászat!D44=36,szabászat!G44&lt;=100),120,IF(szabászat!D44=36,szabászat!G44+20,IF(szabászat!G44&gt;=100,szabászat!G44,100))))</f>
        <v/>
      </c>
      <c r="H29" s="52" t="str">
        <f>IF(szabászat!H44="","",IF(AND(szabászat!D44=36,szabászat!H44&lt;=68),90,IF(szabászat!D44=36,szabászat!H44+20,IF(szabászat!H44&gt;=68,szabászat!H44,70))))</f>
        <v/>
      </c>
      <c r="I29" s="50" t="str">
        <f>IF(szabászat!D44="","",IF(szabászat!D44=36,18,szabászat!D44))</f>
        <v/>
      </c>
      <c r="J29" s="50" t="str">
        <f>IF(szabászat!C44="","",szabászat!C44)</f>
        <v/>
      </c>
      <c r="K29" s="53" t="str">
        <f t="shared" si="1"/>
        <v/>
      </c>
      <c r="L29" s="53" t="str">
        <f t="shared" si="2"/>
        <v/>
      </c>
      <c r="M29" s="50" t="str">
        <f>IF(szabászat!B44="","",szabászat!B44)</f>
        <v/>
      </c>
      <c r="N29" s="50" t="str">
        <f>IF(szabászat!I44="","",IF(szabászat!I44=1,"0,4mm "&amp;szabászat!$I$13,IF(szabászat!I44=2,"2mm "&amp;szabászat!$I$14,IF(szabászat!I44=3,"1mm "&amp;szabászat!$I$15,IF(szabászat!I44=4,"élléc "&amp;szabászat!$I$16)))))</f>
        <v/>
      </c>
      <c r="O29" s="50" t="str">
        <f>IF(szabászat!J44="","",IF(szabászat!J44=1,"0,4mm "&amp;szabászat!$I$13,IF(szabászat!J44=2,"2mm "&amp;szabászat!$I$14,IF(szabászat!J44=3,"1mm "&amp;szabászat!$I$15,IF(szabászat!J44=4,"élléc "&amp;szabászat!$I$16)))))</f>
        <v/>
      </c>
      <c r="P29" s="50" t="str">
        <f>IF(szabászat!K44="","",IF(szabászat!K44=1,"0,4mm "&amp;szabászat!$I$13,IF(szabászat!K44=2,"2mm "&amp;szabászat!$I$14,IF(szabászat!K44=3,"1mm "&amp;szabászat!$I$15,IF(szabászat!K44=4,"élléc "&amp;szabászat!$I$16)))))</f>
        <v/>
      </c>
      <c r="Q29" s="50" t="str">
        <f>IF(szabászat!L44="","",IF(szabászat!L44=1,"0,4mm "&amp;szabászat!$I$13,IF(szabászat!L44=2,"2mm "&amp;szabászat!$I$14,IF(szabászat!L44=3,"1mm "&amp;szabászat!$I$15,IF(szabászat!L44=4,"élléc "&amp;szabászat!$I$16)))))</f>
        <v/>
      </c>
      <c r="R29" s="51" t="str">
        <f t="shared" si="3"/>
        <v/>
      </c>
      <c r="S29" s="51" t="str">
        <f>IF(E29="","",IF(szabászat!M44="","www.suliwood.hu",#REF!))</f>
        <v/>
      </c>
      <c r="T29" s="50" t="str">
        <f t="shared" si="4"/>
        <v/>
      </c>
      <c r="U29" s="54" t="str">
        <f t="shared" si="5"/>
        <v/>
      </c>
      <c r="V29" s="56" t="str">
        <f>IF(szabászat!G44="","",IF(szabászat!D44=36,"DUPLUNG: "&amp;szabászat!G44&amp;"x"&amp;szabászat!H44,IF(AND(szabászat!G44&lt;100,szabászat!H44&lt;68),"hossz:"&amp;szabászat!G44&amp;", szél.:"&amp;szabászat!H44&amp;"mm",IF(szabászat!G44&lt;100,"hossz:"&amp;szabászat!G44&amp;"mm",IF(szabászat!H44&lt;68,"szél.:"&amp;szabászat!H44&amp;"mm","")))))</f>
        <v/>
      </c>
      <c r="X29" s="60">
        <f t="shared" si="6"/>
        <v>0</v>
      </c>
      <c r="Y29" s="60">
        <f t="shared" si="7"/>
        <v>0</v>
      </c>
      <c r="Z29" s="60">
        <f t="shared" si="8"/>
        <v>0</v>
      </c>
      <c r="AA29" s="60">
        <f t="shared" si="9"/>
        <v>0</v>
      </c>
      <c r="AB29" s="60">
        <f t="shared" si="10"/>
        <v>0</v>
      </c>
      <c r="AD29" s="60">
        <f t="shared" si="11"/>
        <v>0</v>
      </c>
    </row>
    <row r="30" spans="1:30" x14ac:dyDescent="0.25">
      <c r="A30" s="15">
        <v>26</v>
      </c>
      <c r="B30" s="48" t="str">
        <f>IF(szabászat!E45="","",szabászat!E45)</f>
        <v/>
      </c>
      <c r="C30" s="49"/>
      <c r="D30" s="49"/>
      <c r="E30" s="52" t="str">
        <f>IF(szabászat!F45="","",IF(szabászat!D45=36,szabászat!F45*2,szabászat!F45))</f>
        <v/>
      </c>
      <c r="F30" s="51" t="str">
        <f t="shared" si="0"/>
        <v/>
      </c>
      <c r="G30" s="52" t="str">
        <f>IF(szabászat!G45="","",IF(AND(szabászat!D45=36,szabászat!G45&lt;=100),120,IF(szabászat!D45=36,szabászat!G45+20,IF(szabászat!G45&gt;=100,szabászat!G45,100))))</f>
        <v/>
      </c>
      <c r="H30" s="52" t="str">
        <f>IF(szabászat!H45="","",IF(AND(szabászat!D45=36,szabászat!H45&lt;=68),90,IF(szabászat!D45=36,szabászat!H45+20,IF(szabászat!H45&gt;=68,szabászat!H45,70))))</f>
        <v/>
      </c>
      <c r="I30" s="50" t="str">
        <f>IF(szabászat!D45="","",IF(szabászat!D45=36,18,szabászat!D45))</f>
        <v/>
      </c>
      <c r="J30" s="50" t="str">
        <f>IF(szabászat!C45="","",szabászat!C45)</f>
        <v/>
      </c>
      <c r="K30" s="53" t="str">
        <f t="shared" si="1"/>
        <v/>
      </c>
      <c r="L30" s="53" t="str">
        <f t="shared" si="2"/>
        <v/>
      </c>
      <c r="M30" s="50" t="str">
        <f>IF(szabászat!B45="","",szabászat!B45)</f>
        <v/>
      </c>
      <c r="N30" s="50" t="str">
        <f>IF(szabászat!I45="","",IF(szabászat!I45=1,"0,4mm "&amp;szabászat!$I$13,IF(szabászat!I45=2,"2mm "&amp;szabászat!$I$14,IF(szabászat!I45=3,"1mm "&amp;szabászat!$I$15,IF(szabászat!I45=4,"élléc "&amp;szabászat!$I$16)))))</f>
        <v/>
      </c>
      <c r="O30" s="50" t="str">
        <f>IF(szabászat!J45="","",IF(szabászat!J45=1,"0,4mm "&amp;szabászat!$I$13,IF(szabászat!J45=2,"2mm "&amp;szabászat!$I$14,IF(szabászat!J45=3,"1mm "&amp;szabászat!$I$15,IF(szabászat!J45=4,"élléc "&amp;szabászat!$I$16)))))</f>
        <v/>
      </c>
      <c r="P30" s="50" t="str">
        <f>IF(szabászat!K45="","",IF(szabászat!K45=1,"0,4mm "&amp;szabászat!$I$13,IF(szabászat!K45=2,"2mm "&amp;szabászat!$I$14,IF(szabászat!K45=3,"1mm "&amp;szabászat!$I$15,IF(szabászat!K45=4,"élléc "&amp;szabászat!$I$16)))))</f>
        <v/>
      </c>
      <c r="Q30" s="50" t="str">
        <f>IF(szabászat!L45="","",IF(szabászat!L45=1,"0,4mm "&amp;szabászat!$I$13,IF(szabászat!L45=2,"2mm "&amp;szabászat!$I$14,IF(szabászat!L45=3,"1mm "&amp;szabászat!$I$15,IF(szabászat!L45=4,"élléc "&amp;szabászat!$I$16)))))</f>
        <v/>
      </c>
      <c r="R30" s="51" t="str">
        <f t="shared" si="3"/>
        <v/>
      </c>
      <c r="S30" s="51" t="str">
        <f>IF(E30="","",IF(szabászat!M45="","www.suliwood.hu",#REF!))</f>
        <v/>
      </c>
      <c r="T30" s="50" t="str">
        <f t="shared" si="4"/>
        <v/>
      </c>
      <c r="U30" s="54" t="str">
        <f t="shared" si="5"/>
        <v/>
      </c>
      <c r="V30" s="56" t="str">
        <f>IF(szabászat!G45="","",IF(szabászat!D45=36,"DUPLUNG: "&amp;szabászat!G45&amp;"x"&amp;szabászat!H45,IF(AND(szabászat!G45&lt;100,szabászat!H45&lt;68),"hossz:"&amp;szabászat!G45&amp;", szél.:"&amp;szabászat!H45&amp;"mm",IF(szabászat!G45&lt;100,"hossz:"&amp;szabászat!G45&amp;"mm",IF(szabászat!H45&lt;68,"szél.:"&amp;szabászat!H45&amp;"mm","")))))</f>
        <v/>
      </c>
      <c r="X30" s="60">
        <f t="shared" si="6"/>
        <v>0</v>
      </c>
      <c r="Y30" s="60">
        <f t="shared" si="7"/>
        <v>0</v>
      </c>
      <c r="Z30" s="60">
        <f t="shared" si="8"/>
        <v>0</v>
      </c>
      <c r="AA30" s="60">
        <f t="shared" si="9"/>
        <v>0</v>
      </c>
      <c r="AB30" s="60">
        <f t="shared" si="10"/>
        <v>0</v>
      </c>
      <c r="AD30" s="60">
        <f t="shared" si="11"/>
        <v>0</v>
      </c>
    </row>
    <row r="31" spans="1:30" x14ac:dyDescent="0.25">
      <c r="A31" s="15">
        <v>27</v>
      </c>
      <c r="B31" s="48" t="str">
        <f>IF(szabászat!E46="","",szabászat!E46)</f>
        <v/>
      </c>
      <c r="C31" s="49"/>
      <c r="D31" s="49"/>
      <c r="E31" s="52" t="str">
        <f>IF(szabászat!F46="","",IF(szabászat!D46=36,szabászat!F46*2,szabászat!F46))</f>
        <v/>
      </c>
      <c r="F31" s="51" t="str">
        <f t="shared" si="0"/>
        <v/>
      </c>
      <c r="G31" s="52" t="str">
        <f>IF(szabászat!G46="","",IF(AND(szabászat!D46=36,szabászat!G46&lt;=100),120,IF(szabászat!D46=36,szabászat!G46+20,IF(szabászat!G46&gt;=100,szabászat!G46,100))))</f>
        <v/>
      </c>
      <c r="H31" s="52" t="str">
        <f>IF(szabászat!H46="","",IF(AND(szabászat!D46=36,szabászat!H46&lt;=68),90,IF(szabászat!D46=36,szabászat!H46+20,IF(szabászat!H46&gt;=68,szabászat!H46,70))))</f>
        <v/>
      </c>
      <c r="I31" s="50" t="str">
        <f>IF(szabászat!D46="","",IF(szabászat!D46=36,18,szabászat!D46))</f>
        <v/>
      </c>
      <c r="J31" s="50" t="str">
        <f>IF(szabászat!C46="","",szabászat!C46)</f>
        <v/>
      </c>
      <c r="K31" s="53" t="str">
        <f t="shared" si="1"/>
        <v/>
      </c>
      <c r="L31" s="53" t="str">
        <f t="shared" si="2"/>
        <v/>
      </c>
      <c r="M31" s="50" t="str">
        <f>IF(szabászat!B46="","",szabászat!B46)</f>
        <v/>
      </c>
      <c r="N31" s="50" t="str">
        <f>IF(szabászat!I46="","",IF(szabászat!I46=1,"0,4mm "&amp;szabászat!$I$13,IF(szabászat!I46=2,"2mm "&amp;szabászat!$I$14,IF(szabászat!I46=3,"1mm "&amp;szabászat!$I$15,IF(szabászat!I46=4,"élléc "&amp;szabászat!$I$16)))))</f>
        <v/>
      </c>
      <c r="O31" s="50" t="str">
        <f>IF(szabászat!J46="","",IF(szabászat!J46=1,"0,4mm "&amp;szabászat!$I$13,IF(szabászat!J46=2,"2mm "&amp;szabászat!$I$14,IF(szabászat!J46=3,"1mm "&amp;szabászat!$I$15,IF(szabászat!J46=4,"élléc "&amp;szabászat!$I$16)))))</f>
        <v/>
      </c>
      <c r="P31" s="50" t="str">
        <f>IF(szabászat!K46="","",IF(szabászat!K46=1,"0,4mm "&amp;szabászat!$I$13,IF(szabászat!K46=2,"2mm "&amp;szabászat!$I$14,IF(szabászat!K46=3,"1mm "&amp;szabászat!$I$15,IF(szabászat!K46=4,"élléc "&amp;szabászat!$I$16)))))</f>
        <v/>
      </c>
      <c r="Q31" s="50" t="str">
        <f>IF(szabászat!L46="","",IF(szabászat!L46=1,"0,4mm "&amp;szabászat!$I$13,IF(szabászat!L46=2,"2mm "&amp;szabászat!$I$14,IF(szabászat!L46=3,"1mm "&amp;szabászat!$I$15,IF(szabászat!L46=4,"élléc "&amp;szabászat!$I$16)))))</f>
        <v/>
      </c>
      <c r="R31" s="51" t="str">
        <f t="shared" si="3"/>
        <v/>
      </c>
      <c r="S31" s="51" t="str">
        <f>IF(E31="","",IF(szabászat!M46="","www.suliwood.hu",#REF!))</f>
        <v/>
      </c>
      <c r="T31" s="50" t="str">
        <f t="shared" si="4"/>
        <v/>
      </c>
      <c r="U31" s="54" t="str">
        <f t="shared" si="5"/>
        <v/>
      </c>
      <c r="V31" s="56" t="str">
        <f>IF(szabászat!G46="","",IF(szabászat!D46=36,"DUPLUNG: "&amp;szabászat!G46&amp;"x"&amp;szabászat!H46,IF(AND(szabászat!G46&lt;100,szabászat!H46&lt;68),"hossz:"&amp;szabászat!G46&amp;", szél.:"&amp;szabászat!H46&amp;"mm",IF(szabászat!G46&lt;100,"hossz:"&amp;szabászat!G46&amp;"mm",IF(szabászat!H46&lt;68,"szél.:"&amp;szabászat!H46&amp;"mm","")))))</f>
        <v/>
      </c>
      <c r="X31" s="60">
        <f t="shared" si="6"/>
        <v>0</v>
      </c>
      <c r="Y31" s="60">
        <f t="shared" si="7"/>
        <v>0</v>
      </c>
      <c r="Z31" s="60">
        <f t="shared" si="8"/>
        <v>0</v>
      </c>
      <c r="AA31" s="60">
        <f t="shared" si="9"/>
        <v>0</v>
      </c>
      <c r="AB31" s="60">
        <f t="shared" si="10"/>
        <v>0</v>
      </c>
      <c r="AD31" s="60">
        <f t="shared" si="11"/>
        <v>0</v>
      </c>
    </row>
    <row r="32" spans="1:30" x14ac:dyDescent="0.25">
      <c r="A32" s="15">
        <v>28</v>
      </c>
      <c r="B32" s="48" t="str">
        <f>IF(szabászat!E47="","",szabászat!E47)</f>
        <v/>
      </c>
      <c r="C32" s="49"/>
      <c r="D32" s="49"/>
      <c r="E32" s="52" t="str">
        <f>IF(szabászat!F47="","",IF(szabászat!D47=36,szabászat!F47*2,szabászat!F47))</f>
        <v/>
      </c>
      <c r="F32" s="51" t="str">
        <f t="shared" si="0"/>
        <v/>
      </c>
      <c r="G32" s="52" t="str">
        <f>IF(szabászat!G47="","",IF(AND(szabászat!D47=36,szabászat!G47&lt;=100),120,IF(szabászat!D47=36,szabászat!G47+20,IF(szabászat!G47&gt;=100,szabászat!G47,100))))</f>
        <v/>
      </c>
      <c r="H32" s="52" t="str">
        <f>IF(szabászat!H47="","",IF(AND(szabászat!D47=36,szabászat!H47&lt;=68),90,IF(szabászat!D47=36,szabászat!H47+20,IF(szabászat!H47&gt;=68,szabászat!H47,70))))</f>
        <v/>
      </c>
      <c r="I32" s="50" t="str">
        <f>IF(szabászat!D47="","",IF(szabászat!D47=36,18,szabászat!D47))</f>
        <v/>
      </c>
      <c r="J32" s="50" t="str">
        <f>IF(szabászat!C47="","",szabászat!C47)</f>
        <v/>
      </c>
      <c r="K32" s="53" t="str">
        <f t="shared" si="1"/>
        <v/>
      </c>
      <c r="L32" s="53" t="str">
        <f t="shared" si="2"/>
        <v/>
      </c>
      <c r="M32" s="50" t="str">
        <f>IF(szabászat!B47="","",szabászat!B47)</f>
        <v/>
      </c>
      <c r="N32" s="50" t="str">
        <f>IF(szabászat!I47="","",IF(szabászat!I47=1,"0,4mm "&amp;szabászat!$I$13,IF(szabászat!I47=2,"2mm "&amp;szabászat!$I$14,IF(szabászat!I47=3,"1mm "&amp;szabászat!$I$15,IF(szabászat!I47=4,"élléc "&amp;szabászat!$I$16)))))</f>
        <v/>
      </c>
      <c r="O32" s="50" t="str">
        <f>IF(szabászat!J47="","",IF(szabászat!J47=1,"0,4mm "&amp;szabászat!$I$13,IF(szabászat!J47=2,"2mm "&amp;szabászat!$I$14,IF(szabászat!J47=3,"1mm "&amp;szabászat!$I$15,IF(szabászat!J47=4,"élléc "&amp;szabászat!$I$16)))))</f>
        <v/>
      </c>
      <c r="P32" s="50" t="str">
        <f>IF(szabászat!K47="","",IF(szabászat!K47=1,"0,4mm "&amp;szabászat!$I$13,IF(szabászat!K47=2,"2mm "&amp;szabászat!$I$14,IF(szabászat!K47=3,"1mm "&amp;szabászat!$I$15,IF(szabászat!K47=4,"élléc "&amp;szabászat!$I$16)))))</f>
        <v/>
      </c>
      <c r="Q32" s="50" t="str">
        <f>IF(szabászat!L47="","",IF(szabászat!L47=1,"0,4mm "&amp;szabászat!$I$13,IF(szabászat!L47=2,"2mm "&amp;szabászat!$I$14,IF(szabászat!L47=3,"1mm "&amp;szabászat!$I$15,IF(szabászat!L47=4,"élléc "&amp;szabászat!$I$16)))))</f>
        <v/>
      </c>
      <c r="R32" s="51" t="str">
        <f t="shared" si="3"/>
        <v/>
      </c>
      <c r="S32" s="51" t="str">
        <f>IF(E32="","",IF(szabászat!M47="","www.suliwood.hu",#REF!))</f>
        <v/>
      </c>
      <c r="T32" s="50" t="str">
        <f t="shared" si="4"/>
        <v/>
      </c>
      <c r="U32" s="54" t="str">
        <f t="shared" si="5"/>
        <v/>
      </c>
      <c r="V32" s="56" t="str">
        <f>IF(szabászat!G47="","",IF(szabászat!D47=36,"DUPLUNG: "&amp;szabászat!G47&amp;"x"&amp;szabászat!H47,IF(AND(szabászat!G47&lt;100,szabászat!H47&lt;68),"hossz:"&amp;szabászat!G47&amp;", szél.:"&amp;szabászat!H47&amp;"mm",IF(szabászat!G47&lt;100,"hossz:"&amp;szabászat!G47&amp;"mm",IF(szabászat!H47&lt;68,"szél.:"&amp;szabászat!H47&amp;"mm","")))))</f>
        <v/>
      </c>
      <c r="X32" s="60">
        <f t="shared" si="6"/>
        <v>0</v>
      </c>
      <c r="Y32" s="60">
        <f t="shared" si="7"/>
        <v>0</v>
      </c>
      <c r="Z32" s="60">
        <f t="shared" si="8"/>
        <v>0</v>
      </c>
      <c r="AA32" s="60">
        <f t="shared" si="9"/>
        <v>0</v>
      </c>
      <c r="AB32" s="60">
        <f t="shared" si="10"/>
        <v>0</v>
      </c>
      <c r="AD32" s="60">
        <f t="shared" si="11"/>
        <v>0</v>
      </c>
    </row>
    <row r="33" spans="1:30" x14ac:dyDescent="0.25">
      <c r="A33" s="15">
        <v>29</v>
      </c>
      <c r="B33" s="48" t="str">
        <f>IF(szabászat!E48="","",szabászat!E48)</f>
        <v/>
      </c>
      <c r="C33" s="49"/>
      <c r="D33" s="49"/>
      <c r="E33" s="52" t="str">
        <f>IF(szabászat!F48="","",IF(szabászat!D48=36,szabászat!F48*2,szabászat!F48))</f>
        <v/>
      </c>
      <c r="F33" s="51" t="str">
        <f t="shared" si="0"/>
        <v/>
      </c>
      <c r="G33" s="52" t="str">
        <f>IF(szabászat!G48="","",IF(AND(szabászat!D48=36,szabászat!G48&lt;=100),120,IF(szabászat!D48=36,szabászat!G48+20,IF(szabászat!G48&gt;=100,szabászat!G48,100))))</f>
        <v/>
      </c>
      <c r="H33" s="52" t="str">
        <f>IF(szabászat!H48="","",IF(AND(szabászat!D48=36,szabászat!H48&lt;=68),90,IF(szabászat!D48=36,szabászat!H48+20,IF(szabászat!H48&gt;=68,szabászat!H48,70))))</f>
        <v/>
      </c>
      <c r="I33" s="50" t="str">
        <f>IF(szabászat!D48="","",IF(szabászat!D48=36,18,szabászat!D48))</f>
        <v/>
      </c>
      <c r="J33" s="50" t="str">
        <f>IF(szabászat!C48="","",szabászat!C48)</f>
        <v/>
      </c>
      <c r="K33" s="53" t="str">
        <f t="shared" si="1"/>
        <v/>
      </c>
      <c r="L33" s="53" t="str">
        <f t="shared" si="2"/>
        <v/>
      </c>
      <c r="M33" s="50" t="str">
        <f>IF(szabászat!B48="","",szabászat!B48)</f>
        <v/>
      </c>
      <c r="N33" s="50" t="str">
        <f>IF(szabászat!I48="","",IF(szabászat!I48=1,"0,4mm "&amp;szabászat!$I$13,IF(szabászat!I48=2,"2mm "&amp;szabászat!$I$14,IF(szabászat!I48=3,"1mm "&amp;szabászat!$I$15,IF(szabászat!I48=4,"élléc "&amp;szabászat!$I$16)))))</f>
        <v/>
      </c>
      <c r="O33" s="50" t="str">
        <f>IF(szabászat!J48="","",IF(szabászat!J48=1,"0,4mm "&amp;szabászat!$I$13,IF(szabászat!J48=2,"2mm "&amp;szabászat!$I$14,IF(szabászat!J48=3,"1mm "&amp;szabászat!$I$15,IF(szabászat!J48=4,"élléc "&amp;szabászat!$I$16)))))</f>
        <v/>
      </c>
      <c r="P33" s="50" t="str">
        <f>IF(szabászat!K48="","",IF(szabászat!K48=1,"0,4mm "&amp;szabászat!$I$13,IF(szabászat!K48=2,"2mm "&amp;szabászat!$I$14,IF(szabászat!K48=3,"1mm "&amp;szabászat!$I$15,IF(szabászat!K48=4,"élléc "&amp;szabászat!$I$16)))))</f>
        <v/>
      </c>
      <c r="Q33" s="50" t="str">
        <f>IF(szabászat!L48="","",IF(szabászat!L48=1,"0,4mm "&amp;szabászat!$I$13,IF(szabászat!L48=2,"2mm "&amp;szabászat!$I$14,IF(szabászat!L48=3,"1mm "&amp;szabászat!$I$15,IF(szabászat!L48=4,"élléc "&amp;szabászat!$I$16)))))</f>
        <v/>
      </c>
      <c r="R33" s="51" t="str">
        <f t="shared" si="3"/>
        <v/>
      </c>
      <c r="S33" s="51" t="str">
        <f>IF(E33="","",IF(szabászat!M48="","www.suliwood.hu",#REF!))</f>
        <v/>
      </c>
      <c r="T33" s="50" t="str">
        <f t="shared" si="4"/>
        <v/>
      </c>
      <c r="U33" s="54" t="str">
        <f t="shared" si="5"/>
        <v/>
      </c>
      <c r="V33" s="56" t="str">
        <f>IF(szabászat!G48="","",IF(szabászat!D48=36,"DUPLUNG: "&amp;szabászat!G48&amp;"x"&amp;szabászat!H48,IF(AND(szabászat!G48&lt;100,szabászat!H48&lt;68),"hossz:"&amp;szabászat!G48&amp;", szél.:"&amp;szabászat!H48&amp;"mm",IF(szabászat!G48&lt;100,"hossz:"&amp;szabászat!G48&amp;"mm",IF(szabászat!H48&lt;68,"szél.:"&amp;szabászat!H48&amp;"mm","")))))</f>
        <v/>
      </c>
      <c r="X33" s="60">
        <f t="shared" si="6"/>
        <v>0</v>
      </c>
      <c r="Y33" s="60">
        <f t="shared" si="7"/>
        <v>0</v>
      </c>
      <c r="Z33" s="60">
        <f t="shared" si="8"/>
        <v>0</v>
      </c>
      <c r="AA33" s="60">
        <f t="shared" si="9"/>
        <v>0</v>
      </c>
      <c r="AB33" s="60">
        <f t="shared" si="10"/>
        <v>0</v>
      </c>
      <c r="AD33" s="60">
        <f t="shared" si="11"/>
        <v>0</v>
      </c>
    </row>
    <row r="34" spans="1:30" x14ac:dyDescent="0.25">
      <c r="A34" s="15">
        <v>30</v>
      </c>
      <c r="B34" s="48" t="str">
        <f>IF(szabászat!E49="","",szabászat!E49)</f>
        <v/>
      </c>
      <c r="C34" s="49"/>
      <c r="D34" s="49"/>
      <c r="E34" s="52" t="str">
        <f>IF(szabászat!F49="","",IF(szabászat!D49=36,szabászat!F49*2,szabászat!F49))</f>
        <v/>
      </c>
      <c r="F34" s="51" t="str">
        <f t="shared" si="0"/>
        <v/>
      </c>
      <c r="G34" s="52" t="str">
        <f>IF(szabászat!G49="","",IF(AND(szabászat!D49=36,szabászat!G49&lt;=100),120,IF(szabászat!D49=36,szabászat!G49+20,IF(szabászat!G49&gt;=100,szabászat!G49,100))))</f>
        <v/>
      </c>
      <c r="H34" s="52" t="str">
        <f>IF(szabászat!H49="","",IF(AND(szabászat!D49=36,szabászat!H49&lt;=68),90,IF(szabászat!D49=36,szabászat!H49+20,IF(szabászat!H49&gt;=68,szabászat!H49,70))))</f>
        <v/>
      </c>
      <c r="I34" s="50" t="str">
        <f>IF(szabászat!D49="","",IF(szabászat!D49=36,18,szabászat!D49))</f>
        <v/>
      </c>
      <c r="J34" s="50" t="str">
        <f>IF(szabászat!C49="","",szabászat!C49)</f>
        <v/>
      </c>
      <c r="K34" s="53" t="str">
        <f t="shared" si="1"/>
        <v/>
      </c>
      <c r="L34" s="53" t="str">
        <f t="shared" si="2"/>
        <v/>
      </c>
      <c r="M34" s="50" t="str">
        <f>IF(szabászat!B49="","",szabászat!B49)</f>
        <v/>
      </c>
      <c r="N34" s="50" t="str">
        <f>IF(szabászat!I49="","",IF(szabászat!I49=1,"0,4mm "&amp;szabászat!$I$13,IF(szabászat!I49=2,"2mm "&amp;szabászat!$I$14,IF(szabászat!I49=3,"1mm "&amp;szabászat!$I$15,IF(szabászat!I49=4,"élléc "&amp;szabászat!$I$16)))))</f>
        <v/>
      </c>
      <c r="O34" s="50" t="str">
        <f>IF(szabászat!J49="","",IF(szabászat!J49=1,"0,4mm "&amp;szabászat!$I$13,IF(szabászat!J49=2,"2mm "&amp;szabászat!$I$14,IF(szabászat!J49=3,"1mm "&amp;szabászat!$I$15,IF(szabászat!J49=4,"élléc "&amp;szabászat!$I$16)))))</f>
        <v/>
      </c>
      <c r="P34" s="50" t="str">
        <f>IF(szabászat!K49="","",IF(szabászat!K49=1,"0,4mm "&amp;szabászat!$I$13,IF(szabászat!K49=2,"2mm "&amp;szabászat!$I$14,IF(szabászat!K49=3,"1mm "&amp;szabászat!$I$15,IF(szabászat!K49=4,"élléc "&amp;szabászat!$I$16)))))</f>
        <v/>
      </c>
      <c r="Q34" s="50" t="str">
        <f>IF(szabászat!L49="","",IF(szabászat!L49=1,"0,4mm "&amp;szabászat!$I$13,IF(szabászat!L49=2,"2mm "&amp;szabászat!$I$14,IF(szabászat!L49=3,"1mm "&amp;szabászat!$I$15,IF(szabászat!L49=4,"élléc "&amp;szabászat!$I$16)))))</f>
        <v/>
      </c>
      <c r="R34" s="51" t="str">
        <f t="shared" si="3"/>
        <v/>
      </c>
      <c r="S34" s="51" t="str">
        <f>IF(E34="","",IF(szabászat!M49="","www.suliwood.hu",#REF!))</f>
        <v/>
      </c>
      <c r="T34" s="50" t="str">
        <f t="shared" si="4"/>
        <v/>
      </c>
      <c r="U34" s="54" t="str">
        <f t="shared" si="5"/>
        <v/>
      </c>
      <c r="V34" s="56" t="str">
        <f>IF(szabászat!G49="","",IF(szabászat!D49=36,"DUPLUNG: "&amp;szabászat!G49&amp;"x"&amp;szabászat!H49,IF(AND(szabászat!G49&lt;100,szabászat!H49&lt;68),"hossz:"&amp;szabászat!G49&amp;", szél.:"&amp;szabászat!H49&amp;"mm",IF(szabászat!G49&lt;100,"hossz:"&amp;szabászat!G49&amp;"mm",IF(szabászat!H49&lt;68,"szél.:"&amp;szabászat!H49&amp;"mm","")))))</f>
        <v/>
      </c>
      <c r="X34" s="60">
        <f t="shared" si="6"/>
        <v>0</v>
      </c>
      <c r="Y34" s="60">
        <f t="shared" si="7"/>
        <v>0</v>
      </c>
      <c r="Z34" s="60">
        <f t="shared" si="8"/>
        <v>0</v>
      </c>
      <c r="AA34" s="60">
        <f t="shared" si="9"/>
        <v>0</v>
      </c>
      <c r="AB34" s="60">
        <f t="shared" si="10"/>
        <v>0</v>
      </c>
      <c r="AD34" s="60">
        <f t="shared" si="11"/>
        <v>0</v>
      </c>
    </row>
    <row r="35" spans="1:30" x14ac:dyDescent="0.25">
      <c r="A35" s="15">
        <v>31</v>
      </c>
      <c r="B35" s="48" t="str">
        <f>IF(szabászat!E50="","",szabászat!E50)</f>
        <v/>
      </c>
      <c r="C35" s="49"/>
      <c r="D35" s="49"/>
      <c r="E35" s="52" t="str">
        <f>IF(szabászat!F50="","",IF(szabászat!D50=36,szabászat!F50*2,szabászat!F50))</f>
        <v/>
      </c>
      <c r="F35" s="51" t="str">
        <f t="shared" si="0"/>
        <v/>
      </c>
      <c r="G35" s="52" t="str">
        <f>IF(szabászat!G50="","",IF(AND(szabászat!D50=36,szabászat!G50&lt;=100),120,IF(szabászat!D50=36,szabászat!G50+20,IF(szabászat!G50&gt;=100,szabászat!G50,100))))</f>
        <v/>
      </c>
      <c r="H35" s="52" t="str">
        <f>IF(szabászat!H50="","",IF(AND(szabászat!D50=36,szabászat!H50&lt;=68),90,IF(szabászat!D50=36,szabászat!H50+20,IF(szabászat!H50&gt;=68,szabászat!H50,70))))</f>
        <v/>
      </c>
      <c r="I35" s="50" t="str">
        <f>IF(szabászat!D50="","",IF(szabászat!D50=36,18,szabászat!D50))</f>
        <v/>
      </c>
      <c r="J35" s="50" t="str">
        <f>IF(szabászat!C50="","",szabászat!C50)</f>
        <v/>
      </c>
      <c r="K35" s="53" t="str">
        <f t="shared" si="1"/>
        <v/>
      </c>
      <c r="L35" s="53" t="str">
        <f t="shared" si="2"/>
        <v/>
      </c>
      <c r="M35" s="50" t="str">
        <f>IF(szabászat!B50="","",szabászat!B50)</f>
        <v/>
      </c>
      <c r="N35" s="50" t="str">
        <f>IF(szabászat!I50="","",IF(szabászat!I50=1,"0,4mm "&amp;szabászat!$I$13,IF(szabászat!I50=2,"2mm "&amp;szabászat!$I$14,IF(szabászat!I50=3,"1mm "&amp;szabászat!$I$15,IF(szabászat!I50=4,"élléc "&amp;szabászat!$I$16)))))</f>
        <v/>
      </c>
      <c r="O35" s="50" t="str">
        <f>IF(szabászat!J50="","",IF(szabászat!J50=1,"0,4mm "&amp;szabászat!$I$13,IF(szabászat!J50=2,"2mm "&amp;szabászat!$I$14,IF(szabászat!J50=3,"1mm "&amp;szabászat!$I$15,IF(szabászat!J50=4,"élléc "&amp;szabászat!$I$16)))))</f>
        <v/>
      </c>
      <c r="P35" s="50" t="str">
        <f>IF(szabászat!K50="","",IF(szabászat!K50=1,"0,4mm "&amp;szabászat!$I$13,IF(szabászat!K50=2,"2mm "&amp;szabászat!$I$14,IF(szabászat!K50=3,"1mm "&amp;szabászat!$I$15,IF(szabászat!K50=4,"élléc "&amp;szabászat!$I$16)))))</f>
        <v/>
      </c>
      <c r="Q35" s="50" t="str">
        <f>IF(szabászat!L50="","",IF(szabászat!L50=1,"0,4mm "&amp;szabászat!$I$13,IF(szabászat!L50=2,"2mm "&amp;szabászat!$I$14,IF(szabászat!L50=3,"1mm "&amp;szabászat!$I$15,IF(szabászat!L50=4,"élléc "&amp;szabászat!$I$16)))))</f>
        <v/>
      </c>
      <c r="R35" s="51" t="str">
        <f t="shared" si="3"/>
        <v/>
      </c>
      <c r="S35" s="51" t="str">
        <f>IF(E35="","",IF(szabászat!M50="","www.suliwood.hu",#REF!))</f>
        <v/>
      </c>
      <c r="T35" s="50" t="str">
        <f t="shared" si="4"/>
        <v/>
      </c>
      <c r="U35" s="54" t="str">
        <f t="shared" si="5"/>
        <v/>
      </c>
      <c r="V35" s="56" t="str">
        <f>IF(szabászat!G50="","",IF(szabászat!D50=36,"DUPLUNG: "&amp;szabászat!G50&amp;"x"&amp;szabászat!H50,IF(AND(szabászat!G50&lt;100,szabászat!H50&lt;68),"hossz:"&amp;szabászat!G50&amp;", szél.:"&amp;szabászat!H50&amp;"mm",IF(szabászat!G50&lt;100,"hossz:"&amp;szabászat!G50&amp;"mm",IF(szabászat!H50&lt;68,"szél.:"&amp;szabászat!H50&amp;"mm","")))))</f>
        <v/>
      </c>
      <c r="X35" s="60">
        <f t="shared" si="6"/>
        <v>0</v>
      </c>
      <c r="Y35" s="60">
        <f t="shared" si="7"/>
        <v>0</v>
      </c>
      <c r="Z35" s="60">
        <f t="shared" si="8"/>
        <v>0</v>
      </c>
      <c r="AA35" s="60">
        <f t="shared" si="9"/>
        <v>0</v>
      </c>
      <c r="AB35" s="60">
        <f t="shared" si="10"/>
        <v>0</v>
      </c>
      <c r="AD35" s="60">
        <f t="shared" si="11"/>
        <v>0</v>
      </c>
    </row>
    <row r="36" spans="1:30" x14ac:dyDescent="0.25">
      <c r="A36" s="15">
        <v>32</v>
      </c>
      <c r="B36" s="48" t="str">
        <f>IF(szabászat!E51="","",szabászat!E51)</f>
        <v/>
      </c>
      <c r="C36" s="49"/>
      <c r="D36" s="49"/>
      <c r="E36" s="52" t="str">
        <f>IF(szabászat!F51="","",IF(szabászat!D51=36,szabászat!F51*2,szabászat!F51))</f>
        <v/>
      </c>
      <c r="F36" s="51" t="str">
        <f t="shared" si="0"/>
        <v/>
      </c>
      <c r="G36" s="52" t="str">
        <f>IF(szabászat!G51="","",IF(AND(szabászat!D51=36,szabászat!G51&lt;=100),120,IF(szabászat!D51=36,szabászat!G51+20,IF(szabászat!G51&gt;=100,szabászat!G51,100))))</f>
        <v/>
      </c>
      <c r="H36" s="52" t="str">
        <f>IF(szabászat!H51="","",IF(AND(szabászat!D51=36,szabászat!H51&lt;=68),90,IF(szabászat!D51=36,szabászat!H51+20,IF(szabászat!H51&gt;=68,szabászat!H51,70))))</f>
        <v/>
      </c>
      <c r="I36" s="50" t="str">
        <f>IF(szabászat!D51="","",IF(szabászat!D51=36,18,szabászat!D51))</f>
        <v/>
      </c>
      <c r="J36" s="50" t="str">
        <f>IF(szabászat!C51="","",szabászat!C51)</f>
        <v/>
      </c>
      <c r="K36" s="53" t="str">
        <f t="shared" si="1"/>
        <v/>
      </c>
      <c r="L36" s="53" t="str">
        <f t="shared" si="2"/>
        <v/>
      </c>
      <c r="M36" s="50" t="str">
        <f>IF(szabászat!B51="","",szabászat!B51)</f>
        <v/>
      </c>
      <c r="N36" s="50" t="str">
        <f>IF(szabászat!I51="","",IF(szabászat!I51=1,"0,4mm "&amp;szabászat!$I$13,IF(szabászat!I51=2,"2mm "&amp;szabászat!$I$14,IF(szabászat!I51=3,"1mm "&amp;szabászat!$I$15,IF(szabászat!I51=4,"élléc "&amp;szabászat!$I$16)))))</f>
        <v/>
      </c>
      <c r="O36" s="50" t="str">
        <f>IF(szabászat!J51="","",IF(szabászat!J51=1,"0,4mm "&amp;szabászat!$I$13,IF(szabászat!J51=2,"2mm "&amp;szabászat!$I$14,IF(szabászat!J51=3,"1mm "&amp;szabászat!$I$15,IF(szabászat!J51=4,"élléc "&amp;szabászat!$I$16)))))</f>
        <v/>
      </c>
      <c r="P36" s="50" t="str">
        <f>IF(szabászat!K51="","",IF(szabászat!K51=1,"0,4mm "&amp;szabászat!$I$13,IF(szabászat!K51=2,"2mm "&amp;szabászat!$I$14,IF(szabászat!K51=3,"1mm "&amp;szabászat!$I$15,IF(szabászat!K51=4,"élléc "&amp;szabászat!$I$16)))))</f>
        <v/>
      </c>
      <c r="Q36" s="50" t="str">
        <f>IF(szabászat!L51="","",IF(szabászat!L51=1,"0,4mm "&amp;szabászat!$I$13,IF(szabászat!L51=2,"2mm "&amp;szabászat!$I$14,IF(szabászat!L51=3,"1mm "&amp;szabászat!$I$15,IF(szabászat!L51=4,"élléc "&amp;szabászat!$I$16)))))</f>
        <v/>
      </c>
      <c r="R36" s="51" t="str">
        <f t="shared" si="3"/>
        <v/>
      </c>
      <c r="S36" s="51" t="str">
        <f>IF(E36="","",IF(szabászat!M51="","www.suliwood.hu",#REF!))</f>
        <v/>
      </c>
      <c r="T36" s="50" t="str">
        <f t="shared" si="4"/>
        <v/>
      </c>
      <c r="U36" s="54" t="str">
        <f t="shared" si="5"/>
        <v/>
      </c>
      <c r="V36" s="56" t="str">
        <f>IF(szabászat!G51="","",IF(szabászat!D51=36,"DUPLUNG: "&amp;szabászat!G51&amp;"x"&amp;szabászat!H51,IF(AND(szabászat!G51&lt;100,szabászat!H51&lt;68),"hossz:"&amp;szabászat!G51&amp;", szél.:"&amp;szabászat!H51&amp;"mm",IF(szabászat!G51&lt;100,"hossz:"&amp;szabászat!G51&amp;"mm",IF(szabászat!H51&lt;68,"szél.:"&amp;szabászat!H51&amp;"mm","")))))</f>
        <v/>
      </c>
      <c r="X36" s="60">
        <f t="shared" si="6"/>
        <v>0</v>
      </c>
      <c r="Y36" s="60">
        <f t="shared" si="7"/>
        <v>0</v>
      </c>
      <c r="Z36" s="60">
        <f t="shared" si="8"/>
        <v>0</v>
      </c>
      <c r="AA36" s="60">
        <f t="shared" si="9"/>
        <v>0</v>
      </c>
      <c r="AB36" s="60">
        <f t="shared" si="10"/>
        <v>0</v>
      </c>
      <c r="AD36" s="60">
        <f t="shared" si="11"/>
        <v>0</v>
      </c>
    </row>
    <row r="37" spans="1:30" x14ac:dyDescent="0.25">
      <c r="A37" s="15">
        <v>33</v>
      </c>
      <c r="B37" s="48" t="str">
        <f>IF(szabászat!E52="","",szabászat!E52)</f>
        <v/>
      </c>
      <c r="C37" s="49"/>
      <c r="D37" s="49"/>
      <c r="E37" s="52" t="str">
        <f>IF(szabászat!F52="","",IF(szabászat!D52=36,szabászat!F52*2,szabászat!F52))</f>
        <v/>
      </c>
      <c r="F37" s="51" t="str">
        <f t="shared" si="0"/>
        <v/>
      </c>
      <c r="G37" s="52" t="str">
        <f>IF(szabászat!G52="","",IF(AND(szabászat!D52=36,szabászat!G52&lt;=100),120,IF(szabászat!D52=36,szabászat!G52+20,IF(szabászat!G52&gt;=100,szabászat!G52,100))))</f>
        <v/>
      </c>
      <c r="H37" s="52" t="str">
        <f>IF(szabászat!H52="","",IF(AND(szabászat!D52=36,szabászat!H52&lt;=68),90,IF(szabászat!D52=36,szabászat!H52+20,IF(szabászat!H52&gt;=68,szabászat!H52,70))))</f>
        <v/>
      </c>
      <c r="I37" s="50" t="str">
        <f>IF(szabászat!D52="","",IF(szabászat!D52=36,18,szabászat!D52))</f>
        <v/>
      </c>
      <c r="J37" s="50" t="str">
        <f>IF(szabászat!C52="","",szabászat!C52)</f>
        <v/>
      </c>
      <c r="K37" s="53" t="str">
        <f t="shared" si="1"/>
        <v/>
      </c>
      <c r="L37" s="53" t="str">
        <f t="shared" si="2"/>
        <v/>
      </c>
      <c r="M37" s="50" t="str">
        <f>IF(szabászat!B52="","",szabászat!B52)</f>
        <v/>
      </c>
      <c r="N37" s="50" t="str">
        <f>IF(szabászat!I52="","",IF(szabászat!I52=1,"0,4mm "&amp;szabászat!$I$13,IF(szabászat!I52=2,"2mm "&amp;szabászat!$I$14,IF(szabászat!I52=3,"1mm "&amp;szabászat!$I$15,IF(szabászat!I52=4,"élléc "&amp;szabászat!$I$16)))))</f>
        <v/>
      </c>
      <c r="O37" s="50" t="str">
        <f>IF(szabászat!J52="","",IF(szabászat!J52=1,"0,4mm "&amp;szabászat!$I$13,IF(szabászat!J52=2,"2mm "&amp;szabászat!$I$14,IF(szabászat!J52=3,"1mm "&amp;szabászat!$I$15,IF(szabászat!J52=4,"élléc "&amp;szabászat!$I$16)))))</f>
        <v/>
      </c>
      <c r="P37" s="50" t="str">
        <f>IF(szabászat!K52="","",IF(szabászat!K52=1,"0,4mm "&amp;szabászat!$I$13,IF(szabászat!K52=2,"2mm "&amp;szabászat!$I$14,IF(szabászat!K52=3,"1mm "&amp;szabászat!$I$15,IF(szabászat!K52=4,"élléc "&amp;szabászat!$I$16)))))</f>
        <v/>
      </c>
      <c r="Q37" s="50" t="str">
        <f>IF(szabászat!L52="","",IF(szabászat!L52=1,"0,4mm "&amp;szabászat!$I$13,IF(szabászat!L52=2,"2mm "&amp;szabászat!$I$14,IF(szabászat!L52=3,"1mm "&amp;szabászat!$I$15,IF(szabászat!L52=4,"élléc "&amp;szabászat!$I$16)))))</f>
        <v/>
      </c>
      <c r="R37" s="51" t="str">
        <f t="shared" si="3"/>
        <v/>
      </c>
      <c r="S37" s="51" t="str">
        <f>IF(E37="","",IF(szabászat!M52="","www.suliwood.hu",#REF!))</f>
        <v/>
      </c>
      <c r="T37" s="50" t="str">
        <f t="shared" si="4"/>
        <v/>
      </c>
      <c r="U37" s="54" t="str">
        <f t="shared" si="5"/>
        <v/>
      </c>
      <c r="V37" s="56" t="str">
        <f>IF(szabászat!G52="","",IF(szabászat!D52=36,"DUPLUNG: "&amp;szabászat!G52&amp;"x"&amp;szabászat!H52,IF(AND(szabászat!G52&lt;100,szabászat!H52&lt;68),"hossz:"&amp;szabászat!G52&amp;", szél.:"&amp;szabászat!H52&amp;"mm",IF(szabászat!G52&lt;100,"hossz:"&amp;szabászat!G52&amp;"mm",IF(szabászat!H52&lt;68,"szél.:"&amp;szabászat!H52&amp;"mm","")))))</f>
        <v/>
      </c>
      <c r="X37" s="60">
        <f t="shared" si="6"/>
        <v>0</v>
      </c>
      <c r="Y37" s="60">
        <f t="shared" si="7"/>
        <v>0</v>
      </c>
      <c r="Z37" s="60">
        <f t="shared" si="8"/>
        <v>0</v>
      </c>
      <c r="AA37" s="60">
        <f t="shared" si="9"/>
        <v>0</v>
      </c>
      <c r="AB37" s="60">
        <f t="shared" si="10"/>
        <v>0</v>
      </c>
      <c r="AD37" s="60">
        <f t="shared" si="11"/>
        <v>0</v>
      </c>
    </row>
    <row r="38" spans="1:30" x14ac:dyDescent="0.25">
      <c r="A38" s="15">
        <v>34</v>
      </c>
      <c r="B38" s="48" t="str">
        <f>IF(szabászat!E53="","",szabászat!E53)</f>
        <v/>
      </c>
      <c r="C38" s="49"/>
      <c r="D38" s="49"/>
      <c r="E38" s="52" t="str">
        <f>IF(szabászat!F53="","",IF(szabászat!D53=36,szabászat!F53*2,szabászat!F53))</f>
        <v/>
      </c>
      <c r="F38" s="51" t="str">
        <f t="shared" si="0"/>
        <v/>
      </c>
      <c r="G38" s="52" t="str">
        <f>IF(szabászat!G53="","",IF(AND(szabászat!D53=36,szabászat!G53&lt;=100),120,IF(szabászat!D53=36,szabászat!G53+20,IF(szabászat!G53&gt;=100,szabászat!G53,100))))</f>
        <v/>
      </c>
      <c r="H38" s="52" t="str">
        <f>IF(szabászat!H53="","",IF(AND(szabászat!D53=36,szabászat!H53&lt;=68),90,IF(szabászat!D53=36,szabászat!H53+20,IF(szabászat!H53&gt;=68,szabászat!H53,70))))</f>
        <v/>
      </c>
      <c r="I38" s="50" t="str">
        <f>IF(szabászat!D53="","",IF(szabászat!D53=36,18,szabászat!D53))</f>
        <v/>
      </c>
      <c r="J38" s="50" t="str">
        <f>IF(szabászat!C53="","",szabászat!C53)</f>
        <v/>
      </c>
      <c r="K38" s="53" t="str">
        <f t="shared" si="1"/>
        <v/>
      </c>
      <c r="L38" s="53" t="str">
        <f t="shared" si="2"/>
        <v/>
      </c>
      <c r="M38" s="50" t="str">
        <f>IF(szabászat!B53="","",szabászat!B53)</f>
        <v/>
      </c>
      <c r="N38" s="50" t="str">
        <f>IF(szabászat!I53="","",IF(szabászat!I53=1,"0,4mm "&amp;szabászat!$I$13,IF(szabászat!I53=2,"2mm "&amp;szabászat!$I$14,IF(szabászat!I53=3,"1mm "&amp;szabászat!$I$15,IF(szabászat!I53=4,"élléc "&amp;szabászat!$I$16)))))</f>
        <v/>
      </c>
      <c r="O38" s="50" t="str">
        <f>IF(szabászat!J53="","",IF(szabászat!J53=1,"0,4mm "&amp;szabászat!$I$13,IF(szabászat!J53=2,"2mm "&amp;szabászat!$I$14,IF(szabászat!J53=3,"1mm "&amp;szabászat!$I$15,IF(szabászat!J53=4,"élléc "&amp;szabászat!$I$16)))))</f>
        <v/>
      </c>
      <c r="P38" s="50" t="str">
        <f>IF(szabászat!K53="","",IF(szabászat!K53=1,"0,4mm "&amp;szabászat!$I$13,IF(szabászat!K53=2,"2mm "&amp;szabászat!$I$14,IF(szabászat!K53=3,"1mm "&amp;szabászat!$I$15,IF(szabászat!K53=4,"élléc "&amp;szabászat!$I$16)))))</f>
        <v/>
      </c>
      <c r="Q38" s="50" t="str">
        <f>IF(szabászat!L53="","",IF(szabászat!L53=1,"0,4mm "&amp;szabászat!$I$13,IF(szabászat!L53=2,"2mm "&amp;szabászat!$I$14,IF(szabászat!L53=3,"1mm "&amp;szabászat!$I$15,IF(szabászat!L53=4,"élléc "&amp;szabászat!$I$16)))))</f>
        <v/>
      </c>
      <c r="R38" s="51" t="str">
        <f t="shared" si="3"/>
        <v/>
      </c>
      <c r="S38" s="51" t="str">
        <f>IF(E38="","",IF(szabászat!M53="","www.suliwood.hu",#REF!))</f>
        <v/>
      </c>
      <c r="T38" s="50" t="str">
        <f t="shared" si="4"/>
        <v/>
      </c>
      <c r="U38" s="54" t="str">
        <f t="shared" si="5"/>
        <v/>
      </c>
      <c r="V38" s="56" t="str">
        <f>IF(szabászat!G53="","",IF(szabászat!D53=36,"DUPLUNG: "&amp;szabászat!G53&amp;"x"&amp;szabászat!H53,IF(AND(szabászat!G53&lt;100,szabászat!H53&lt;68),"hossz:"&amp;szabászat!G53&amp;", szél.:"&amp;szabászat!H53&amp;"mm",IF(szabászat!G53&lt;100,"hossz:"&amp;szabászat!G53&amp;"mm",IF(szabászat!H53&lt;68,"szél.:"&amp;szabászat!H53&amp;"mm","")))))</f>
        <v/>
      </c>
      <c r="X38" s="60">
        <f t="shared" si="6"/>
        <v>0</v>
      </c>
      <c r="Y38" s="60">
        <f t="shared" si="7"/>
        <v>0</v>
      </c>
      <c r="Z38" s="60">
        <f t="shared" si="8"/>
        <v>0</v>
      </c>
      <c r="AA38" s="60">
        <f t="shared" si="9"/>
        <v>0</v>
      </c>
      <c r="AB38" s="60">
        <f t="shared" si="10"/>
        <v>0</v>
      </c>
      <c r="AD38" s="60">
        <f t="shared" si="11"/>
        <v>0</v>
      </c>
    </row>
    <row r="39" spans="1:30" x14ac:dyDescent="0.25">
      <c r="A39" s="15">
        <v>35</v>
      </c>
      <c r="B39" s="48" t="str">
        <f>IF(szabászat!E54="","",szabászat!E54)</f>
        <v/>
      </c>
      <c r="C39" s="49"/>
      <c r="D39" s="49"/>
      <c r="E39" s="52" t="str">
        <f>IF(szabászat!F54="","",IF(szabászat!D54=36,szabászat!F54*2,szabászat!F54))</f>
        <v/>
      </c>
      <c r="F39" s="51" t="str">
        <f t="shared" si="0"/>
        <v/>
      </c>
      <c r="G39" s="52" t="str">
        <f>IF(szabászat!G54="","",IF(AND(szabászat!D54=36,szabászat!G54&lt;=100),120,IF(szabászat!D54=36,szabászat!G54+20,IF(szabászat!G54&gt;=100,szabászat!G54,100))))</f>
        <v/>
      </c>
      <c r="H39" s="52" t="str">
        <f>IF(szabászat!H54="","",IF(AND(szabászat!D54=36,szabászat!H54&lt;=68),90,IF(szabászat!D54=36,szabászat!H54+20,IF(szabászat!H54&gt;=68,szabászat!H54,70))))</f>
        <v/>
      </c>
      <c r="I39" s="50" t="str">
        <f>IF(szabászat!D54="","",IF(szabászat!D54=36,18,szabászat!D54))</f>
        <v/>
      </c>
      <c r="J39" s="50" t="str">
        <f>IF(szabászat!C54="","",szabászat!C54)</f>
        <v/>
      </c>
      <c r="K39" s="53" t="str">
        <f t="shared" si="1"/>
        <v/>
      </c>
      <c r="L39" s="53" t="str">
        <f t="shared" si="2"/>
        <v/>
      </c>
      <c r="M39" s="50" t="str">
        <f>IF(szabászat!B54="","",szabászat!B54)</f>
        <v/>
      </c>
      <c r="N39" s="50" t="str">
        <f>IF(szabászat!I54="","",IF(szabászat!I54=1,"0,4mm "&amp;szabászat!$I$13,IF(szabászat!I54=2,"2mm "&amp;szabászat!$I$14,IF(szabászat!I54=3,"1mm "&amp;szabászat!$I$15,IF(szabászat!I54=4,"élléc "&amp;szabászat!$I$16)))))</f>
        <v/>
      </c>
      <c r="O39" s="50" t="str">
        <f>IF(szabászat!J54="","",IF(szabászat!J54=1,"0,4mm "&amp;szabászat!$I$13,IF(szabászat!J54=2,"2mm "&amp;szabászat!$I$14,IF(szabászat!J54=3,"1mm "&amp;szabászat!$I$15,IF(szabászat!J54=4,"élléc "&amp;szabászat!$I$16)))))</f>
        <v/>
      </c>
      <c r="P39" s="50" t="str">
        <f>IF(szabászat!K54="","",IF(szabászat!K54=1,"0,4mm "&amp;szabászat!$I$13,IF(szabászat!K54=2,"2mm "&amp;szabászat!$I$14,IF(szabászat!K54=3,"1mm "&amp;szabászat!$I$15,IF(szabászat!K54=4,"élléc "&amp;szabászat!$I$16)))))</f>
        <v/>
      </c>
      <c r="Q39" s="50" t="str">
        <f>IF(szabászat!L54="","",IF(szabászat!L54=1,"0,4mm "&amp;szabászat!$I$13,IF(szabászat!L54=2,"2mm "&amp;szabászat!$I$14,IF(szabászat!L54=3,"1mm "&amp;szabászat!$I$15,IF(szabászat!L54=4,"élléc "&amp;szabászat!$I$16)))))</f>
        <v/>
      </c>
      <c r="R39" s="51" t="str">
        <f t="shared" si="3"/>
        <v/>
      </c>
      <c r="S39" s="51" t="str">
        <f>IF(E39="","",IF(szabászat!M54="","www.suliwood.hu",#REF!))</f>
        <v/>
      </c>
      <c r="T39" s="50" t="str">
        <f t="shared" si="4"/>
        <v/>
      </c>
      <c r="U39" s="54" t="str">
        <f t="shared" si="5"/>
        <v/>
      </c>
      <c r="V39" s="56" t="str">
        <f>IF(szabászat!G54="","",IF(szabászat!D54=36,"DUPLUNG: "&amp;szabászat!G54&amp;"x"&amp;szabászat!H54,IF(AND(szabászat!G54&lt;100,szabászat!H54&lt;68),"hossz:"&amp;szabászat!G54&amp;", szél.:"&amp;szabászat!H54&amp;"mm",IF(szabászat!G54&lt;100,"hossz:"&amp;szabászat!G54&amp;"mm",IF(szabászat!H54&lt;68,"szél.:"&amp;szabászat!H54&amp;"mm","")))))</f>
        <v/>
      </c>
      <c r="X39" s="60">
        <f t="shared" si="6"/>
        <v>0</v>
      </c>
      <c r="Y39" s="60">
        <f t="shared" si="7"/>
        <v>0</v>
      </c>
      <c r="Z39" s="60">
        <f t="shared" si="8"/>
        <v>0</v>
      </c>
      <c r="AA39" s="60">
        <f t="shared" si="9"/>
        <v>0</v>
      </c>
      <c r="AB39" s="60">
        <f t="shared" si="10"/>
        <v>0</v>
      </c>
      <c r="AD39" s="60">
        <f t="shared" si="11"/>
        <v>0</v>
      </c>
    </row>
    <row r="40" spans="1:30" x14ac:dyDescent="0.25">
      <c r="A40" s="15">
        <v>36</v>
      </c>
      <c r="B40" s="48" t="str">
        <f>IF(szabászat!E55="","",szabászat!E55)</f>
        <v/>
      </c>
      <c r="C40" s="49"/>
      <c r="D40" s="49"/>
      <c r="E40" s="52" t="str">
        <f>IF(szabászat!F55="","",IF(szabászat!D55=36,szabászat!F55*2,szabászat!F55))</f>
        <v/>
      </c>
      <c r="F40" s="51" t="str">
        <f t="shared" si="0"/>
        <v/>
      </c>
      <c r="G40" s="52" t="str">
        <f>IF(szabászat!G55="","",IF(AND(szabászat!D55=36,szabászat!G55&lt;=100),120,IF(szabászat!D55=36,szabászat!G55+20,IF(szabászat!G55&gt;=100,szabászat!G55,100))))</f>
        <v/>
      </c>
      <c r="H40" s="52" t="str">
        <f>IF(szabászat!H55="","",IF(AND(szabászat!D55=36,szabászat!H55&lt;=68),90,IF(szabászat!D55=36,szabászat!H55+20,IF(szabászat!H55&gt;=68,szabászat!H55,70))))</f>
        <v/>
      </c>
      <c r="I40" s="50" t="str">
        <f>IF(szabászat!D55="","",IF(szabászat!D55=36,18,szabászat!D55))</f>
        <v/>
      </c>
      <c r="J40" s="50" t="str">
        <f>IF(szabászat!C55="","",szabászat!C55)</f>
        <v/>
      </c>
      <c r="K40" s="53" t="str">
        <f t="shared" si="1"/>
        <v/>
      </c>
      <c r="L40" s="53" t="str">
        <f t="shared" si="2"/>
        <v/>
      </c>
      <c r="M40" s="50" t="str">
        <f>IF(szabászat!B55="","",szabászat!B55)</f>
        <v/>
      </c>
      <c r="N40" s="50" t="str">
        <f>IF(szabászat!I55="","",IF(szabászat!I55=1,"0,4mm "&amp;szabászat!$I$13,IF(szabászat!I55=2,"2mm "&amp;szabászat!$I$14,IF(szabászat!I55=3,"1mm "&amp;szabászat!$I$15,IF(szabászat!I55=4,"élléc "&amp;szabászat!$I$16)))))</f>
        <v/>
      </c>
      <c r="O40" s="50" t="str">
        <f>IF(szabászat!J55="","",IF(szabászat!J55=1,"0,4mm "&amp;szabászat!$I$13,IF(szabászat!J55=2,"2mm "&amp;szabászat!$I$14,IF(szabászat!J55=3,"1mm "&amp;szabászat!$I$15,IF(szabászat!J55=4,"élléc "&amp;szabászat!$I$16)))))</f>
        <v/>
      </c>
      <c r="P40" s="50" t="str">
        <f>IF(szabászat!K55="","",IF(szabászat!K55=1,"0,4mm "&amp;szabászat!$I$13,IF(szabászat!K55=2,"2mm "&amp;szabászat!$I$14,IF(szabászat!K55=3,"1mm "&amp;szabászat!$I$15,IF(szabászat!K55=4,"élléc "&amp;szabászat!$I$16)))))</f>
        <v/>
      </c>
      <c r="Q40" s="50" t="str">
        <f>IF(szabászat!L55="","",IF(szabászat!L55=1,"0,4mm "&amp;szabászat!$I$13,IF(szabászat!L55=2,"2mm "&amp;szabászat!$I$14,IF(szabászat!L55=3,"1mm "&amp;szabászat!$I$15,IF(szabászat!L55=4,"élléc "&amp;szabászat!$I$16)))))</f>
        <v/>
      </c>
      <c r="R40" s="51" t="str">
        <f t="shared" si="3"/>
        <v/>
      </c>
      <c r="S40" s="51" t="str">
        <f>IF(E40="","",IF(szabászat!M55="","www.suliwood.hu",#REF!))</f>
        <v/>
      </c>
      <c r="T40" s="50" t="str">
        <f t="shared" si="4"/>
        <v/>
      </c>
      <c r="U40" s="54" t="str">
        <f t="shared" si="5"/>
        <v/>
      </c>
      <c r="V40" s="56" t="str">
        <f>IF(szabászat!G55="","",IF(szabászat!D55=36,"DUPLUNG: "&amp;szabászat!G55&amp;"x"&amp;szabászat!H55,IF(AND(szabászat!G55&lt;100,szabászat!H55&lt;68),"hossz:"&amp;szabászat!G55&amp;", szél.:"&amp;szabászat!H55&amp;"mm",IF(szabászat!G55&lt;100,"hossz:"&amp;szabászat!G55&amp;"mm",IF(szabászat!H55&lt;68,"szél.:"&amp;szabászat!H55&amp;"mm","")))))</f>
        <v/>
      </c>
      <c r="X40" s="60">
        <f t="shared" si="6"/>
        <v>0</v>
      </c>
      <c r="Y40" s="60">
        <f t="shared" si="7"/>
        <v>0</v>
      </c>
      <c r="Z40" s="60">
        <f t="shared" si="8"/>
        <v>0</v>
      </c>
      <c r="AA40" s="60">
        <f t="shared" si="9"/>
        <v>0</v>
      </c>
      <c r="AB40" s="60">
        <f t="shared" si="10"/>
        <v>0</v>
      </c>
      <c r="AD40" s="60">
        <f t="shared" si="11"/>
        <v>0</v>
      </c>
    </row>
    <row r="41" spans="1:30" x14ac:dyDescent="0.25">
      <c r="A41" s="15">
        <v>37</v>
      </c>
      <c r="B41" s="48" t="str">
        <f>IF(szabászat!E56="","",szabászat!E56)</f>
        <v/>
      </c>
      <c r="C41" s="49"/>
      <c r="D41" s="49"/>
      <c r="E41" s="52" t="str">
        <f>IF(szabászat!F56="","",IF(szabászat!D56=36,szabászat!F56*2,szabászat!F56))</f>
        <v/>
      </c>
      <c r="F41" s="51" t="str">
        <f t="shared" si="0"/>
        <v/>
      </c>
      <c r="G41" s="52" t="str">
        <f>IF(szabászat!G56="","",IF(AND(szabászat!D56=36,szabászat!G56&lt;=100),120,IF(szabászat!D56=36,szabászat!G56+20,IF(szabászat!G56&gt;=100,szabászat!G56,100))))</f>
        <v/>
      </c>
      <c r="H41" s="52" t="str">
        <f>IF(szabászat!H56="","",IF(AND(szabászat!D56=36,szabászat!H56&lt;=68),90,IF(szabászat!D56=36,szabászat!H56+20,IF(szabászat!H56&gt;=68,szabászat!H56,70))))</f>
        <v/>
      </c>
      <c r="I41" s="50" t="str">
        <f>IF(szabászat!D56="","",IF(szabászat!D56=36,18,szabászat!D56))</f>
        <v/>
      </c>
      <c r="J41" s="50" t="str">
        <f>IF(szabászat!C56="","",szabászat!C56)</f>
        <v/>
      </c>
      <c r="K41" s="53" t="str">
        <f t="shared" si="1"/>
        <v/>
      </c>
      <c r="L41" s="53" t="str">
        <f t="shared" si="2"/>
        <v/>
      </c>
      <c r="M41" s="50" t="str">
        <f>IF(szabászat!B56="","",szabászat!B56)</f>
        <v/>
      </c>
      <c r="N41" s="50" t="str">
        <f>IF(szabászat!I56="","",IF(szabászat!I56=1,"0,4mm "&amp;szabászat!$I$13,IF(szabászat!I56=2,"2mm "&amp;szabászat!$I$14,IF(szabászat!I56=3,"1mm "&amp;szabászat!$I$15,IF(szabászat!I56=4,"élléc "&amp;szabászat!$I$16)))))</f>
        <v/>
      </c>
      <c r="O41" s="50" t="str">
        <f>IF(szabászat!J56="","",IF(szabászat!J56=1,"0,4mm "&amp;szabászat!$I$13,IF(szabászat!J56=2,"2mm "&amp;szabászat!$I$14,IF(szabászat!J56=3,"1mm "&amp;szabászat!$I$15,IF(szabászat!J56=4,"élléc "&amp;szabászat!$I$16)))))</f>
        <v/>
      </c>
      <c r="P41" s="50" t="str">
        <f>IF(szabászat!K56="","",IF(szabászat!K56=1,"0,4mm "&amp;szabászat!$I$13,IF(szabászat!K56=2,"2mm "&amp;szabászat!$I$14,IF(szabászat!K56=3,"1mm "&amp;szabászat!$I$15,IF(szabászat!K56=4,"élléc "&amp;szabászat!$I$16)))))</f>
        <v/>
      </c>
      <c r="Q41" s="50" t="str">
        <f>IF(szabászat!L56="","",IF(szabászat!L56=1,"0,4mm "&amp;szabászat!$I$13,IF(szabászat!L56=2,"2mm "&amp;szabászat!$I$14,IF(szabászat!L56=3,"1mm "&amp;szabászat!$I$15,IF(szabászat!L56=4,"élléc "&amp;szabászat!$I$16)))))</f>
        <v/>
      </c>
      <c r="R41" s="51" t="str">
        <f t="shared" si="3"/>
        <v/>
      </c>
      <c r="S41" s="51" t="str">
        <f>IF(E41="","",IF(szabászat!M56="","www.suliwood.hu",#REF!))</f>
        <v/>
      </c>
      <c r="T41" s="50" t="str">
        <f t="shared" si="4"/>
        <v/>
      </c>
      <c r="U41" s="54" t="str">
        <f t="shared" si="5"/>
        <v/>
      </c>
      <c r="V41" s="56" t="str">
        <f>IF(szabászat!G56="","",IF(szabászat!D56=36,"DUPLUNG: "&amp;szabászat!G56&amp;"x"&amp;szabászat!H56,IF(AND(szabászat!G56&lt;100,szabászat!H56&lt;68),"hossz:"&amp;szabászat!G56&amp;", szél.:"&amp;szabászat!H56&amp;"mm",IF(szabászat!G56&lt;100,"hossz:"&amp;szabászat!G56&amp;"mm",IF(szabászat!H56&lt;68,"szél.:"&amp;szabászat!H56&amp;"mm","")))))</f>
        <v/>
      </c>
      <c r="X41" s="60">
        <f t="shared" si="6"/>
        <v>0</v>
      </c>
      <c r="Y41" s="60">
        <f t="shared" si="7"/>
        <v>0</v>
      </c>
      <c r="Z41" s="60">
        <f t="shared" si="8"/>
        <v>0</v>
      </c>
      <c r="AA41" s="60">
        <f t="shared" si="9"/>
        <v>0</v>
      </c>
      <c r="AB41" s="60">
        <f t="shared" si="10"/>
        <v>0</v>
      </c>
      <c r="AD41" s="60">
        <f t="shared" si="11"/>
        <v>0</v>
      </c>
    </row>
    <row r="42" spans="1:30" x14ac:dyDescent="0.25">
      <c r="A42" s="15">
        <v>38</v>
      </c>
      <c r="B42" s="48" t="str">
        <f>IF(szabászat!E57="","",szabászat!E57)</f>
        <v/>
      </c>
      <c r="C42" s="49"/>
      <c r="D42" s="49"/>
      <c r="E42" s="52" t="str">
        <f>IF(szabászat!F57="","",IF(szabászat!D57=36,szabászat!F57*2,szabászat!F57))</f>
        <v/>
      </c>
      <c r="F42" s="51" t="str">
        <f t="shared" si="0"/>
        <v/>
      </c>
      <c r="G42" s="52" t="str">
        <f>IF(szabászat!G57="","",IF(AND(szabászat!D57=36,szabászat!G57&lt;=100),120,IF(szabászat!D57=36,szabászat!G57+20,IF(szabászat!G57&gt;=100,szabászat!G57,100))))</f>
        <v/>
      </c>
      <c r="H42" s="52" t="str">
        <f>IF(szabászat!H57="","",IF(AND(szabászat!D57=36,szabászat!H57&lt;=68),90,IF(szabászat!D57=36,szabászat!H57+20,IF(szabászat!H57&gt;=68,szabászat!H57,70))))</f>
        <v/>
      </c>
      <c r="I42" s="50" t="str">
        <f>IF(szabászat!D57="","",IF(szabászat!D57=36,18,szabászat!D57))</f>
        <v/>
      </c>
      <c r="J42" s="50" t="str">
        <f>IF(szabászat!C57="","",szabászat!C57)</f>
        <v/>
      </c>
      <c r="K42" s="53" t="str">
        <f t="shared" si="1"/>
        <v/>
      </c>
      <c r="L42" s="53" t="str">
        <f t="shared" si="2"/>
        <v/>
      </c>
      <c r="M42" s="50" t="str">
        <f>IF(szabászat!B57="","",szabászat!B57)</f>
        <v/>
      </c>
      <c r="N42" s="50" t="str">
        <f>IF(szabászat!I57="","",IF(szabászat!I57=1,"0,4mm "&amp;szabászat!$I$13,IF(szabászat!I57=2,"2mm "&amp;szabászat!$I$14,IF(szabászat!I57=3,"1mm "&amp;szabászat!$I$15,IF(szabászat!I57=4,"élléc "&amp;szabászat!$I$16)))))</f>
        <v/>
      </c>
      <c r="O42" s="50" t="str">
        <f>IF(szabászat!J57="","",IF(szabászat!J57=1,"0,4mm "&amp;szabászat!$I$13,IF(szabászat!J57=2,"2mm "&amp;szabászat!$I$14,IF(szabászat!J57=3,"1mm "&amp;szabászat!$I$15,IF(szabászat!J57=4,"élléc "&amp;szabászat!$I$16)))))</f>
        <v/>
      </c>
      <c r="P42" s="50" t="str">
        <f>IF(szabászat!K57="","",IF(szabászat!K57=1,"0,4mm "&amp;szabászat!$I$13,IF(szabászat!K57=2,"2mm "&amp;szabászat!$I$14,IF(szabászat!K57=3,"1mm "&amp;szabászat!$I$15,IF(szabászat!K57=4,"élléc "&amp;szabászat!$I$16)))))</f>
        <v/>
      </c>
      <c r="Q42" s="50" t="str">
        <f>IF(szabászat!L57="","",IF(szabászat!L57=1,"0,4mm "&amp;szabászat!$I$13,IF(szabászat!L57=2,"2mm "&amp;szabászat!$I$14,IF(szabászat!L57=3,"1mm "&amp;szabászat!$I$15,IF(szabászat!L57=4,"élléc "&amp;szabászat!$I$16)))))</f>
        <v/>
      </c>
      <c r="R42" s="51" t="str">
        <f t="shared" si="3"/>
        <v/>
      </c>
      <c r="S42" s="51" t="str">
        <f>IF(E42="","",IF(szabászat!M57="","www.suliwood.hu",#REF!))</f>
        <v/>
      </c>
      <c r="T42" s="50" t="str">
        <f t="shared" si="4"/>
        <v/>
      </c>
      <c r="U42" s="54" t="str">
        <f t="shared" si="5"/>
        <v/>
      </c>
      <c r="V42" s="56" t="str">
        <f>IF(szabászat!G57="","",IF(szabászat!D57=36,"DUPLUNG: "&amp;szabászat!G57&amp;"x"&amp;szabászat!H57,IF(AND(szabászat!G57&lt;100,szabászat!H57&lt;68),"hossz:"&amp;szabászat!G57&amp;", szél.:"&amp;szabászat!H57&amp;"mm",IF(szabászat!G57&lt;100,"hossz:"&amp;szabászat!G57&amp;"mm",IF(szabászat!H57&lt;68,"szél.:"&amp;szabászat!H57&amp;"mm","")))))</f>
        <v/>
      </c>
      <c r="X42" s="60">
        <f t="shared" si="6"/>
        <v>0</v>
      </c>
      <c r="Y42" s="60">
        <f t="shared" si="7"/>
        <v>0</v>
      </c>
      <c r="Z42" s="60">
        <f t="shared" si="8"/>
        <v>0</v>
      </c>
      <c r="AA42" s="60">
        <f t="shared" si="9"/>
        <v>0</v>
      </c>
      <c r="AB42" s="60">
        <f t="shared" si="10"/>
        <v>0</v>
      </c>
      <c r="AD42" s="60">
        <f t="shared" si="11"/>
        <v>0</v>
      </c>
    </row>
    <row r="43" spans="1:30" x14ac:dyDescent="0.25">
      <c r="A43" s="15">
        <v>39</v>
      </c>
      <c r="B43" s="48" t="str">
        <f>IF(szabászat!E58="","",szabászat!E58)</f>
        <v/>
      </c>
      <c r="C43" s="49"/>
      <c r="D43" s="49"/>
      <c r="E43" s="52" t="str">
        <f>IF(szabászat!F58="","",IF(szabászat!D58=36,szabászat!F58*2,szabászat!F58))</f>
        <v/>
      </c>
      <c r="F43" s="51" t="str">
        <f t="shared" si="0"/>
        <v/>
      </c>
      <c r="G43" s="52" t="str">
        <f>IF(szabászat!G58="","",IF(AND(szabászat!D58=36,szabászat!G58&lt;=100),120,IF(szabászat!D58=36,szabászat!G58+20,IF(szabászat!G58&gt;=100,szabászat!G58,100))))</f>
        <v/>
      </c>
      <c r="H43" s="52" t="str">
        <f>IF(szabászat!H58="","",IF(AND(szabászat!D58=36,szabászat!H58&lt;=68),90,IF(szabászat!D58=36,szabászat!H58+20,IF(szabászat!H58&gt;=68,szabászat!H58,70))))</f>
        <v/>
      </c>
      <c r="I43" s="50" t="str">
        <f>IF(szabászat!D58="","",IF(szabászat!D58=36,18,szabászat!D58))</f>
        <v/>
      </c>
      <c r="J43" s="50" t="str">
        <f>IF(szabászat!C58="","",szabászat!C58)</f>
        <v/>
      </c>
      <c r="K43" s="53" t="str">
        <f t="shared" si="1"/>
        <v/>
      </c>
      <c r="L43" s="53" t="str">
        <f t="shared" si="2"/>
        <v/>
      </c>
      <c r="M43" s="50" t="str">
        <f>IF(szabászat!B58="","",szabászat!B58)</f>
        <v/>
      </c>
      <c r="N43" s="50" t="str">
        <f>IF(szabászat!I58="","",IF(szabászat!I58=1,"0,4mm "&amp;szabászat!$I$13,IF(szabászat!I58=2,"2mm "&amp;szabászat!$I$14,IF(szabászat!I58=3,"1mm "&amp;szabászat!$I$15,IF(szabászat!I58=4,"élléc "&amp;szabászat!$I$16)))))</f>
        <v/>
      </c>
      <c r="O43" s="50" t="str">
        <f>IF(szabászat!J58="","",IF(szabászat!J58=1,"0,4mm "&amp;szabászat!$I$13,IF(szabászat!J58=2,"2mm "&amp;szabászat!$I$14,IF(szabászat!J58=3,"1mm "&amp;szabászat!$I$15,IF(szabászat!J58=4,"élléc "&amp;szabászat!$I$16)))))</f>
        <v/>
      </c>
      <c r="P43" s="50" t="str">
        <f>IF(szabászat!K58="","",IF(szabászat!K58=1,"0,4mm "&amp;szabászat!$I$13,IF(szabászat!K58=2,"2mm "&amp;szabászat!$I$14,IF(szabászat!K58=3,"1mm "&amp;szabászat!$I$15,IF(szabászat!K58=4,"élléc "&amp;szabászat!$I$16)))))</f>
        <v/>
      </c>
      <c r="Q43" s="50" t="str">
        <f>IF(szabászat!L58="","",IF(szabászat!L58=1,"0,4mm "&amp;szabászat!$I$13,IF(szabászat!L58=2,"2mm "&amp;szabászat!$I$14,IF(szabászat!L58=3,"1mm "&amp;szabászat!$I$15,IF(szabászat!L58=4,"élléc "&amp;szabászat!$I$16)))))</f>
        <v/>
      </c>
      <c r="R43" s="51" t="str">
        <f t="shared" si="3"/>
        <v/>
      </c>
      <c r="S43" s="51" t="str">
        <f>IF(E43="","",IF(szabászat!M58="","www.suliwood.hu",#REF!))</f>
        <v/>
      </c>
      <c r="T43" s="50" t="str">
        <f t="shared" si="4"/>
        <v/>
      </c>
      <c r="U43" s="54" t="str">
        <f t="shared" si="5"/>
        <v/>
      </c>
      <c r="V43" s="56" t="str">
        <f>IF(szabászat!G58="","",IF(szabászat!D58=36,"DUPLUNG: "&amp;szabászat!G58&amp;"x"&amp;szabászat!H58,IF(AND(szabászat!G58&lt;100,szabászat!H58&lt;68),"hossz:"&amp;szabászat!G58&amp;", szél.:"&amp;szabászat!H58&amp;"mm",IF(szabászat!G58&lt;100,"hossz:"&amp;szabászat!G58&amp;"mm",IF(szabászat!H58&lt;68,"szél.:"&amp;szabászat!H58&amp;"mm","")))))</f>
        <v/>
      </c>
      <c r="X43" s="60">
        <f t="shared" si="6"/>
        <v>0</v>
      </c>
      <c r="Y43" s="60">
        <f t="shared" si="7"/>
        <v>0</v>
      </c>
      <c r="Z43" s="60">
        <f t="shared" si="8"/>
        <v>0</v>
      </c>
      <c r="AA43" s="60">
        <f t="shared" si="9"/>
        <v>0</v>
      </c>
      <c r="AB43" s="60">
        <f t="shared" si="10"/>
        <v>0</v>
      </c>
      <c r="AD43" s="60">
        <f t="shared" si="11"/>
        <v>0</v>
      </c>
    </row>
    <row r="44" spans="1:30" x14ac:dyDescent="0.25">
      <c r="A44" s="15">
        <v>40</v>
      </c>
      <c r="B44" s="48" t="str">
        <f>IF(szabászat!E59="","",szabászat!E59)</f>
        <v/>
      </c>
      <c r="C44" s="49"/>
      <c r="D44" s="49"/>
      <c r="E44" s="52" t="str">
        <f>IF(szabászat!F59="","",IF(szabászat!D59=36,szabászat!F59*2,szabászat!F59))</f>
        <v/>
      </c>
      <c r="F44" s="51" t="str">
        <f t="shared" si="0"/>
        <v/>
      </c>
      <c r="G44" s="52" t="str">
        <f>IF(szabászat!G59="","",IF(AND(szabászat!D59=36,szabászat!G59&lt;=100),120,IF(szabászat!D59=36,szabászat!G59+20,IF(szabászat!G59&gt;=100,szabászat!G59,100))))</f>
        <v/>
      </c>
      <c r="H44" s="52" t="str">
        <f>IF(szabászat!H59="","",IF(AND(szabászat!D59=36,szabászat!H59&lt;=68),90,IF(szabászat!D59=36,szabászat!H59+20,IF(szabászat!H59&gt;=68,szabászat!H59,70))))</f>
        <v/>
      </c>
      <c r="I44" s="50" t="str">
        <f>IF(szabászat!D59="","",IF(szabászat!D59=36,18,szabászat!D59))</f>
        <v/>
      </c>
      <c r="J44" s="50" t="str">
        <f>IF(szabászat!C59="","",szabászat!C59)</f>
        <v/>
      </c>
      <c r="K44" s="53" t="str">
        <f t="shared" si="1"/>
        <v/>
      </c>
      <c r="L44" s="53" t="str">
        <f t="shared" si="2"/>
        <v/>
      </c>
      <c r="M44" s="50" t="str">
        <f>IF(szabászat!B59="","",szabászat!B59)</f>
        <v/>
      </c>
      <c r="N44" s="50" t="str">
        <f>IF(szabászat!I59="","",IF(szabászat!I59=1,"0,4mm "&amp;szabászat!$I$13,IF(szabászat!I59=2,"2mm "&amp;szabászat!$I$14,IF(szabászat!I59=3,"1mm "&amp;szabászat!$I$15,IF(szabászat!I59=4,"élléc "&amp;szabászat!$I$16)))))</f>
        <v/>
      </c>
      <c r="O44" s="50" t="str">
        <f>IF(szabászat!J59="","",IF(szabászat!J59=1,"0,4mm "&amp;szabászat!$I$13,IF(szabászat!J59=2,"2mm "&amp;szabászat!$I$14,IF(szabászat!J59=3,"1mm "&amp;szabászat!$I$15,IF(szabászat!J59=4,"élléc "&amp;szabászat!$I$16)))))</f>
        <v/>
      </c>
      <c r="P44" s="50" t="str">
        <f>IF(szabászat!K59="","",IF(szabászat!K59=1,"0,4mm "&amp;szabászat!$I$13,IF(szabászat!K59=2,"2mm "&amp;szabászat!$I$14,IF(szabászat!K59=3,"1mm "&amp;szabászat!$I$15,IF(szabászat!K59=4,"élléc "&amp;szabászat!$I$16)))))</f>
        <v/>
      </c>
      <c r="Q44" s="50" t="str">
        <f>IF(szabászat!L59="","",IF(szabászat!L59=1,"0,4mm "&amp;szabászat!$I$13,IF(szabászat!L59=2,"2mm "&amp;szabászat!$I$14,IF(szabászat!L59=3,"1mm "&amp;szabászat!$I$15,IF(szabászat!L59=4,"élléc "&amp;szabászat!$I$16)))))</f>
        <v/>
      </c>
      <c r="R44" s="51" t="str">
        <f t="shared" si="3"/>
        <v/>
      </c>
      <c r="S44" s="51" t="str">
        <f>IF(E44="","",IF(szabászat!M59="","www.suliwood.hu",#REF!))</f>
        <v/>
      </c>
      <c r="T44" s="50" t="str">
        <f t="shared" si="4"/>
        <v/>
      </c>
      <c r="U44" s="54" t="str">
        <f t="shared" si="5"/>
        <v/>
      </c>
      <c r="V44" s="56" t="str">
        <f>IF(szabászat!G59="","",IF(szabászat!D59=36,"DUPLUNG: "&amp;szabászat!G59&amp;"x"&amp;szabászat!H59,IF(AND(szabászat!G59&lt;100,szabászat!H59&lt;68),"hossz:"&amp;szabászat!G59&amp;", szél.:"&amp;szabászat!H59&amp;"mm",IF(szabászat!G59&lt;100,"hossz:"&amp;szabászat!G59&amp;"mm",IF(szabászat!H59&lt;68,"szél.:"&amp;szabászat!H59&amp;"mm","")))))</f>
        <v/>
      </c>
      <c r="X44" s="60">
        <f t="shared" si="6"/>
        <v>0</v>
      </c>
      <c r="Y44" s="60">
        <f t="shared" si="7"/>
        <v>0</v>
      </c>
      <c r="Z44" s="60">
        <f t="shared" si="8"/>
        <v>0</v>
      </c>
      <c r="AA44" s="60">
        <f t="shared" si="9"/>
        <v>0</v>
      </c>
      <c r="AB44" s="60">
        <f t="shared" si="10"/>
        <v>0</v>
      </c>
      <c r="AD44" s="60">
        <f t="shared" si="11"/>
        <v>0</v>
      </c>
    </row>
    <row r="45" spans="1:30" x14ac:dyDescent="0.25">
      <c r="A45" s="15">
        <v>41</v>
      </c>
      <c r="B45" s="48" t="str">
        <f>IF(szabászat!E60="","",szabászat!E60)</f>
        <v/>
      </c>
      <c r="C45" s="49"/>
      <c r="D45" s="49"/>
      <c r="E45" s="52" t="str">
        <f>IF(szabászat!F60="","",IF(szabászat!D60=36,szabászat!F60*2,szabászat!F60))</f>
        <v/>
      </c>
      <c r="F45" s="51" t="str">
        <f t="shared" si="0"/>
        <v/>
      </c>
      <c r="G45" s="52" t="str">
        <f>IF(szabászat!G60="","",IF(AND(szabászat!D60=36,szabászat!G60&lt;=100),120,IF(szabászat!D60=36,szabászat!G60+20,IF(szabászat!G60&gt;=100,szabászat!G60,100))))</f>
        <v/>
      </c>
      <c r="H45" s="52" t="str">
        <f>IF(szabászat!H60="","",IF(AND(szabászat!D60=36,szabászat!H60&lt;=68),90,IF(szabászat!D60=36,szabászat!H60+20,IF(szabászat!H60&gt;=68,szabászat!H60,70))))</f>
        <v/>
      </c>
      <c r="I45" s="50" t="str">
        <f>IF(szabászat!D60="","",IF(szabászat!D60=36,18,szabászat!D60))</f>
        <v/>
      </c>
      <c r="J45" s="50" t="str">
        <f>IF(szabászat!C60="","",szabászat!C60)</f>
        <v/>
      </c>
      <c r="K45" s="53" t="str">
        <f t="shared" si="1"/>
        <v/>
      </c>
      <c r="L45" s="53" t="str">
        <f t="shared" si="2"/>
        <v/>
      </c>
      <c r="M45" s="50" t="str">
        <f>IF(szabászat!B60="","",szabászat!B60)</f>
        <v/>
      </c>
      <c r="N45" s="50" t="str">
        <f>IF(szabászat!I60="","",IF(szabászat!I60=1,"0,4mm "&amp;szabászat!$I$13,IF(szabászat!I60=2,"2mm "&amp;szabászat!$I$14,IF(szabászat!I60=3,"1mm "&amp;szabászat!$I$15,IF(szabászat!I60=4,"élléc "&amp;szabászat!$I$16)))))</f>
        <v/>
      </c>
      <c r="O45" s="50" t="str">
        <f>IF(szabászat!J60="","",IF(szabászat!J60=1,"0,4mm "&amp;szabászat!$I$13,IF(szabászat!J60=2,"2mm "&amp;szabászat!$I$14,IF(szabászat!J60=3,"1mm "&amp;szabászat!$I$15,IF(szabászat!J60=4,"élléc "&amp;szabászat!$I$16)))))</f>
        <v/>
      </c>
      <c r="P45" s="50" t="str">
        <f>IF(szabászat!K60="","",IF(szabászat!K60=1,"0,4mm "&amp;szabászat!$I$13,IF(szabászat!K60=2,"2mm "&amp;szabászat!$I$14,IF(szabászat!K60=3,"1mm "&amp;szabászat!$I$15,IF(szabászat!K60=4,"élléc "&amp;szabászat!$I$16)))))</f>
        <v/>
      </c>
      <c r="Q45" s="50" t="str">
        <f>IF(szabászat!L60="","",IF(szabászat!L60=1,"0,4mm "&amp;szabászat!$I$13,IF(szabászat!L60=2,"2mm "&amp;szabászat!$I$14,IF(szabászat!L60=3,"1mm "&amp;szabászat!$I$15,IF(szabászat!L60=4,"élléc "&amp;szabászat!$I$16)))))</f>
        <v/>
      </c>
      <c r="R45" s="51" t="str">
        <f t="shared" si="3"/>
        <v/>
      </c>
      <c r="S45" s="51" t="str">
        <f>IF(E45="","",IF(szabászat!M60="","www.suliwood.hu",#REF!))</f>
        <v/>
      </c>
      <c r="T45" s="50" t="str">
        <f t="shared" si="4"/>
        <v/>
      </c>
      <c r="U45" s="54" t="str">
        <f t="shared" si="5"/>
        <v/>
      </c>
      <c r="V45" s="56" t="str">
        <f>IF(szabászat!G60="","",IF(szabászat!D60=36,"DUPLUNG: "&amp;szabászat!G60&amp;"x"&amp;szabászat!H60,IF(AND(szabászat!G60&lt;100,szabászat!H60&lt;68),"hossz:"&amp;szabászat!G60&amp;", szél.:"&amp;szabászat!H60&amp;"mm",IF(szabászat!G60&lt;100,"hossz:"&amp;szabászat!G60&amp;"mm",IF(szabászat!H60&lt;68,"szél.:"&amp;szabászat!H60&amp;"mm","")))))</f>
        <v/>
      </c>
      <c r="X45" s="60">
        <f t="shared" si="6"/>
        <v>0</v>
      </c>
      <c r="Y45" s="60">
        <f t="shared" si="7"/>
        <v>0</v>
      </c>
      <c r="Z45" s="60">
        <f t="shared" si="8"/>
        <v>0</v>
      </c>
      <c r="AA45" s="60">
        <f t="shared" si="9"/>
        <v>0</v>
      </c>
      <c r="AB45" s="60">
        <f t="shared" si="10"/>
        <v>0</v>
      </c>
      <c r="AD45" s="60">
        <f t="shared" si="11"/>
        <v>0</v>
      </c>
    </row>
    <row r="46" spans="1:30" x14ac:dyDescent="0.25">
      <c r="A46" s="15">
        <v>42</v>
      </c>
      <c r="B46" s="48" t="str">
        <f>IF(szabászat!E61="","",szabászat!E61)</f>
        <v/>
      </c>
      <c r="C46" s="49"/>
      <c r="D46" s="49"/>
      <c r="E46" s="52" t="str">
        <f>IF(szabászat!F61="","",IF(szabászat!D61=36,szabászat!F61*2,szabászat!F61))</f>
        <v/>
      </c>
      <c r="F46" s="51" t="str">
        <f t="shared" si="0"/>
        <v/>
      </c>
      <c r="G46" s="52" t="str">
        <f>IF(szabászat!G61="","",IF(AND(szabászat!D61=36,szabászat!G61&lt;=100),120,IF(szabászat!D61=36,szabászat!G61+20,IF(szabászat!G61&gt;=100,szabászat!G61,100))))</f>
        <v/>
      </c>
      <c r="H46" s="52" t="str">
        <f>IF(szabászat!H61="","",IF(AND(szabászat!D61=36,szabászat!H61&lt;=68),90,IF(szabászat!D61=36,szabászat!H61+20,IF(szabászat!H61&gt;=68,szabászat!H61,70))))</f>
        <v/>
      </c>
      <c r="I46" s="50" t="str">
        <f>IF(szabászat!D61="","",IF(szabászat!D61=36,18,szabászat!D61))</f>
        <v/>
      </c>
      <c r="J46" s="50" t="str">
        <f>IF(szabászat!C61="","",szabászat!C61)</f>
        <v/>
      </c>
      <c r="K46" s="53" t="str">
        <f t="shared" si="1"/>
        <v/>
      </c>
      <c r="L46" s="53" t="str">
        <f t="shared" si="2"/>
        <v/>
      </c>
      <c r="M46" s="50" t="str">
        <f>IF(szabászat!B61="","",szabászat!B61)</f>
        <v/>
      </c>
      <c r="N46" s="50" t="str">
        <f>IF(szabászat!I61="","",IF(szabászat!I61=1,"0,4mm "&amp;szabászat!$I$13,IF(szabászat!I61=2,"2mm "&amp;szabászat!$I$14,IF(szabászat!I61=3,"1mm "&amp;szabászat!$I$15,IF(szabászat!I61=4,"élléc "&amp;szabászat!$I$16)))))</f>
        <v/>
      </c>
      <c r="O46" s="50" t="str">
        <f>IF(szabászat!J61="","",IF(szabászat!J61=1,"0,4mm "&amp;szabászat!$I$13,IF(szabászat!J61=2,"2mm "&amp;szabászat!$I$14,IF(szabászat!J61=3,"1mm "&amp;szabászat!$I$15,IF(szabászat!J61=4,"élléc "&amp;szabászat!$I$16)))))</f>
        <v/>
      </c>
      <c r="P46" s="50" t="str">
        <f>IF(szabászat!K61="","",IF(szabászat!K61=1,"0,4mm "&amp;szabászat!$I$13,IF(szabászat!K61=2,"2mm "&amp;szabászat!$I$14,IF(szabászat!K61=3,"1mm "&amp;szabászat!$I$15,IF(szabászat!K61=4,"élléc "&amp;szabászat!$I$16)))))</f>
        <v/>
      </c>
      <c r="Q46" s="50" t="str">
        <f>IF(szabászat!L61="","",IF(szabászat!L61=1,"0,4mm "&amp;szabászat!$I$13,IF(szabászat!L61=2,"2mm "&amp;szabászat!$I$14,IF(szabászat!L61=3,"1mm "&amp;szabászat!$I$15,IF(szabászat!L61=4,"élléc "&amp;szabászat!$I$16)))))</f>
        <v/>
      </c>
      <c r="R46" s="51" t="str">
        <f t="shared" si="3"/>
        <v/>
      </c>
      <c r="S46" s="51" t="str">
        <f>IF(E46="","",IF(szabászat!M61="","www.suliwood.hu",#REF!))</f>
        <v/>
      </c>
      <c r="T46" s="50" t="str">
        <f t="shared" si="4"/>
        <v/>
      </c>
      <c r="U46" s="54" t="str">
        <f t="shared" si="5"/>
        <v/>
      </c>
      <c r="V46" s="56" t="str">
        <f>IF(szabászat!G61="","",IF(szabászat!D61=36,"DUPLUNG: "&amp;szabászat!G61&amp;"x"&amp;szabászat!H61,IF(AND(szabászat!G61&lt;100,szabászat!H61&lt;68),"hossz:"&amp;szabászat!G61&amp;", szél.:"&amp;szabászat!H61&amp;"mm",IF(szabászat!G61&lt;100,"hossz:"&amp;szabászat!G61&amp;"mm",IF(szabászat!H61&lt;68,"szél.:"&amp;szabászat!H61&amp;"mm","")))))</f>
        <v/>
      </c>
      <c r="X46" s="60">
        <f t="shared" si="6"/>
        <v>0</v>
      </c>
      <c r="Y46" s="60">
        <f t="shared" si="7"/>
        <v>0</v>
      </c>
      <c r="Z46" s="60">
        <f t="shared" si="8"/>
        <v>0</v>
      </c>
      <c r="AA46" s="60">
        <f t="shared" si="9"/>
        <v>0</v>
      </c>
      <c r="AB46" s="60">
        <f t="shared" si="10"/>
        <v>0</v>
      </c>
      <c r="AD46" s="60">
        <f t="shared" si="11"/>
        <v>0</v>
      </c>
    </row>
    <row r="47" spans="1:30" x14ac:dyDescent="0.25">
      <c r="A47" s="15">
        <v>43</v>
      </c>
      <c r="B47" s="48" t="str">
        <f>IF(szabászat!E62="","",szabászat!E62)</f>
        <v/>
      </c>
      <c r="C47" s="49"/>
      <c r="D47" s="49"/>
      <c r="E47" s="52" t="str">
        <f>IF(szabászat!F62="","",IF(szabászat!D62=36,szabászat!F62*2,szabászat!F62))</f>
        <v/>
      </c>
      <c r="F47" s="51" t="str">
        <f t="shared" si="0"/>
        <v/>
      </c>
      <c r="G47" s="52" t="str">
        <f>IF(szabászat!G62="","",IF(AND(szabászat!D62=36,szabászat!G62&lt;=100),120,IF(szabászat!D62=36,szabászat!G62+20,IF(szabászat!G62&gt;=100,szabászat!G62,100))))</f>
        <v/>
      </c>
      <c r="H47" s="52" t="str">
        <f>IF(szabászat!H62="","",IF(AND(szabászat!D62=36,szabászat!H62&lt;=68),90,IF(szabászat!D62=36,szabászat!H62+20,IF(szabászat!H62&gt;=68,szabászat!H62,70))))</f>
        <v/>
      </c>
      <c r="I47" s="50" t="str">
        <f>IF(szabászat!D62="","",IF(szabászat!D62=36,18,szabászat!D62))</f>
        <v/>
      </c>
      <c r="J47" s="50" t="str">
        <f>IF(szabászat!C62="","",szabászat!C62)</f>
        <v/>
      </c>
      <c r="K47" s="53" t="str">
        <f t="shared" si="1"/>
        <v/>
      </c>
      <c r="L47" s="53" t="str">
        <f t="shared" si="2"/>
        <v/>
      </c>
      <c r="M47" s="50" t="str">
        <f>IF(szabászat!B62="","",szabászat!B62)</f>
        <v/>
      </c>
      <c r="N47" s="50" t="str">
        <f>IF(szabászat!I62="","",IF(szabászat!I62=1,"0,4mm "&amp;szabászat!$I$13,IF(szabászat!I62=2,"2mm "&amp;szabászat!$I$14,IF(szabászat!I62=3,"1mm "&amp;szabászat!$I$15,IF(szabászat!I62=4,"élléc "&amp;szabászat!$I$16)))))</f>
        <v/>
      </c>
      <c r="O47" s="50" t="str">
        <f>IF(szabászat!J62="","",IF(szabászat!J62=1,"0,4mm "&amp;szabászat!$I$13,IF(szabászat!J62=2,"2mm "&amp;szabászat!$I$14,IF(szabászat!J62=3,"1mm "&amp;szabászat!$I$15,IF(szabászat!J62=4,"élléc "&amp;szabászat!$I$16)))))</f>
        <v/>
      </c>
      <c r="P47" s="50" t="str">
        <f>IF(szabászat!K62="","",IF(szabászat!K62=1,"0,4mm "&amp;szabászat!$I$13,IF(szabászat!K62=2,"2mm "&amp;szabászat!$I$14,IF(szabászat!K62=3,"1mm "&amp;szabászat!$I$15,IF(szabászat!K62=4,"élléc "&amp;szabászat!$I$16)))))</f>
        <v/>
      </c>
      <c r="Q47" s="50" t="str">
        <f>IF(szabászat!L62="","",IF(szabászat!L62=1,"0,4mm "&amp;szabászat!$I$13,IF(szabászat!L62=2,"2mm "&amp;szabászat!$I$14,IF(szabászat!L62=3,"1mm "&amp;szabászat!$I$15,IF(szabászat!L62=4,"élléc "&amp;szabászat!$I$16)))))</f>
        <v/>
      </c>
      <c r="R47" s="51" t="str">
        <f t="shared" si="3"/>
        <v/>
      </c>
      <c r="S47" s="51" t="str">
        <f>IF(E47="","",IF(szabászat!M62="","www.suliwood.hu",#REF!))</f>
        <v/>
      </c>
      <c r="T47" s="50" t="str">
        <f t="shared" si="4"/>
        <v/>
      </c>
      <c r="U47" s="54" t="str">
        <f t="shared" si="5"/>
        <v/>
      </c>
      <c r="V47" s="56" t="str">
        <f>IF(szabászat!G62="","",IF(szabászat!D62=36,"DUPLUNG: "&amp;szabászat!G62&amp;"x"&amp;szabászat!H62,IF(AND(szabászat!G62&lt;100,szabászat!H62&lt;68),"hossz:"&amp;szabászat!G62&amp;", szél.:"&amp;szabászat!H62&amp;"mm",IF(szabászat!G62&lt;100,"hossz:"&amp;szabászat!G62&amp;"mm",IF(szabászat!H62&lt;68,"szél.:"&amp;szabászat!H62&amp;"mm","")))))</f>
        <v/>
      </c>
      <c r="X47" s="60">
        <f t="shared" si="6"/>
        <v>0</v>
      </c>
      <c r="Y47" s="60">
        <f t="shared" si="7"/>
        <v>0</v>
      </c>
      <c r="Z47" s="60">
        <f t="shared" si="8"/>
        <v>0</v>
      </c>
      <c r="AA47" s="60">
        <f t="shared" si="9"/>
        <v>0</v>
      </c>
      <c r="AB47" s="60">
        <f t="shared" si="10"/>
        <v>0</v>
      </c>
      <c r="AD47" s="60">
        <f t="shared" si="11"/>
        <v>0</v>
      </c>
    </row>
    <row r="48" spans="1:30" x14ac:dyDescent="0.25">
      <c r="A48" s="15">
        <v>44</v>
      </c>
      <c r="B48" s="48" t="str">
        <f>IF(szabászat!E63="","",szabászat!E63)</f>
        <v/>
      </c>
      <c r="C48" s="49"/>
      <c r="D48" s="49"/>
      <c r="E48" s="52" t="str">
        <f>IF(szabászat!F63="","",IF(szabászat!D63=36,szabászat!F63*2,szabászat!F63))</f>
        <v/>
      </c>
      <c r="F48" s="51" t="str">
        <f t="shared" si="0"/>
        <v/>
      </c>
      <c r="G48" s="52" t="str">
        <f>IF(szabászat!G63="","",IF(AND(szabászat!D63=36,szabászat!G63&lt;=100),120,IF(szabászat!D63=36,szabászat!G63+20,IF(szabászat!G63&gt;=100,szabászat!G63,100))))</f>
        <v/>
      </c>
      <c r="H48" s="52" t="str">
        <f>IF(szabászat!H63="","",IF(AND(szabászat!D63=36,szabászat!H63&lt;=68),90,IF(szabászat!D63=36,szabászat!H63+20,IF(szabászat!H63&gt;=68,szabászat!H63,70))))</f>
        <v/>
      </c>
      <c r="I48" s="50" t="str">
        <f>IF(szabászat!D63="","",IF(szabászat!D63=36,18,szabászat!D63))</f>
        <v/>
      </c>
      <c r="J48" s="50" t="str">
        <f>IF(szabászat!C63="","",szabászat!C63)</f>
        <v/>
      </c>
      <c r="K48" s="53" t="str">
        <f t="shared" si="1"/>
        <v/>
      </c>
      <c r="L48" s="53" t="str">
        <f t="shared" si="2"/>
        <v/>
      </c>
      <c r="M48" s="50" t="str">
        <f>IF(szabászat!B63="","",szabászat!B63)</f>
        <v/>
      </c>
      <c r="N48" s="50" t="str">
        <f>IF(szabászat!I63="","",IF(szabászat!I63=1,"0,4mm "&amp;szabászat!$I$13,IF(szabászat!I63=2,"2mm "&amp;szabászat!$I$14,IF(szabászat!I63=3,"1mm "&amp;szabászat!$I$15,IF(szabászat!I63=4,"élléc "&amp;szabászat!$I$16)))))</f>
        <v/>
      </c>
      <c r="O48" s="50" t="str">
        <f>IF(szabászat!J63="","",IF(szabászat!J63=1,"0,4mm "&amp;szabászat!$I$13,IF(szabászat!J63=2,"2mm "&amp;szabászat!$I$14,IF(szabászat!J63=3,"1mm "&amp;szabászat!$I$15,IF(szabászat!J63=4,"élléc "&amp;szabászat!$I$16)))))</f>
        <v/>
      </c>
      <c r="P48" s="50" t="str">
        <f>IF(szabászat!K63="","",IF(szabászat!K63=1,"0,4mm "&amp;szabászat!$I$13,IF(szabászat!K63=2,"2mm "&amp;szabászat!$I$14,IF(szabászat!K63=3,"1mm "&amp;szabászat!$I$15,IF(szabászat!K63=4,"élléc "&amp;szabászat!$I$16)))))</f>
        <v/>
      </c>
      <c r="Q48" s="50" t="str">
        <f>IF(szabászat!L63="","",IF(szabászat!L63=1,"0,4mm "&amp;szabászat!$I$13,IF(szabászat!L63=2,"2mm "&amp;szabászat!$I$14,IF(szabászat!L63=3,"1mm "&amp;szabászat!$I$15,IF(szabászat!L63=4,"élléc "&amp;szabászat!$I$16)))))</f>
        <v/>
      </c>
      <c r="R48" s="51" t="str">
        <f t="shared" si="3"/>
        <v/>
      </c>
      <c r="S48" s="51" t="str">
        <f>IF(E48="","",IF(szabászat!M63="","www.suliwood.hu",#REF!))</f>
        <v/>
      </c>
      <c r="T48" s="50" t="str">
        <f t="shared" si="4"/>
        <v/>
      </c>
      <c r="U48" s="54" t="str">
        <f t="shared" si="5"/>
        <v/>
      </c>
      <c r="V48" s="56" t="str">
        <f>IF(szabászat!G63="","",IF(szabászat!D63=36,"DUPLUNG: "&amp;szabászat!G63&amp;"x"&amp;szabászat!H63,IF(AND(szabászat!G63&lt;100,szabászat!H63&lt;68),"hossz:"&amp;szabászat!G63&amp;", szél.:"&amp;szabászat!H63&amp;"mm",IF(szabászat!G63&lt;100,"hossz:"&amp;szabászat!G63&amp;"mm",IF(szabászat!H63&lt;68,"szél.:"&amp;szabászat!H63&amp;"mm","")))))</f>
        <v/>
      </c>
      <c r="X48" s="60">
        <f t="shared" si="6"/>
        <v>0</v>
      </c>
      <c r="Y48" s="60">
        <f t="shared" si="7"/>
        <v>0</v>
      </c>
      <c r="Z48" s="60">
        <f t="shared" si="8"/>
        <v>0</v>
      </c>
      <c r="AA48" s="60">
        <f t="shared" si="9"/>
        <v>0</v>
      </c>
      <c r="AB48" s="60">
        <f t="shared" si="10"/>
        <v>0</v>
      </c>
      <c r="AD48" s="60">
        <f t="shared" si="11"/>
        <v>0</v>
      </c>
    </row>
    <row r="49" spans="1:30" x14ac:dyDescent="0.25">
      <c r="A49" s="15">
        <v>45</v>
      </c>
      <c r="B49" s="48" t="str">
        <f>IF(szabászat!E64="","",szabászat!E64)</f>
        <v/>
      </c>
      <c r="C49" s="49"/>
      <c r="D49" s="49"/>
      <c r="E49" s="52" t="str">
        <f>IF(szabászat!F64="","",IF(szabászat!D64=36,szabászat!F64*2,szabászat!F64))</f>
        <v/>
      </c>
      <c r="F49" s="51" t="str">
        <f t="shared" si="0"/>
        <v/>
      </c>
      <c r="G49" s="52" t="str">
        <f>IF(szabászat!G64="","",IF(AND(szabászat!D64=36,szabászat!G64&lt;=100),120,IF(szabászat!D64=36,szabászat!G64+20,IF(szabászat!G64&gt;=100,szabászat!G64,100))))</f>
        <v/>
      </c>
      <c r="H49" s="52" t="str">
        <f>IF(szabászat!H64="","",IF(AND(szabászat!D64=36,szabászat!H64&lt;=68),90,IF(szabászat!D64=36,szabászat!H64+20,IF(szabászat!H64&gt;=68,szabászat!H64,70))))</f>
        <v/>
      </c>
      <c r="I49" s="50" t="str">
        <f>IF(szabászat!D64="","",IF(szabászat!D64=36,18,szabászat!D64))</f>
        <v/>
      </c>
      <c r="J49" s="50" t="str">
        <f>IF(szabászat!C64="","",szabászat!C64)</f>
        <v/>
      </c>
      <c r="K49" s="53" t="str">
        <f t="shared" si="1"/>
        <v/>
      </c>
      <c r="L49" s="53" t="str">
        <f t="shared" si="2"/>
        <v/>
      </c>
      <c r="M49" s="50" t="str">
        <f>IF(szabászat!B64="","",szabászat!B64)</f>
        <v/>
      </c>
      <c r="N49" s="50" t="str">
        <f>IF(szabászat!I64="","",IF(szabászat!I64=1,"0,4mm "&amp;szabászat!$I$13,IF(szabászat!I64=2,"2mm "&amp;szabászat!$I$14,IF(szabászat!I64=3,"1mm "&amp;szabászat!$I$15,IF(szabászat!I64=4,"élléc "&amp;szabászat!$I$16)))))</f>
        <v/>
      </c>
      <c r="O49" s="50" t="str">
        <f>IF(szabászat!J64="","",IF(szabászat!J64=1,"0,4mm "&amp;szabászat!$I$13,IF(szabászat!J64=2,"2mm "&amp;szabászat!$I$14,IF(szabászat!J64=3,"1mm "&amp;szabászat!$I$15,IF(szabászat!J64=4,"élléc "&amp;szabászat!$I$16)))))</f>
        <v/>
      </c>
      <c r="P49" s="50" t="str">
        <f>IF(szabászat!K64="","",IF(szabászat!K64=1,"0,4mm "&amp;szabászat!$I$13,IF(szabászat!K64=2,"2mm "&amp;szabászat!$I$14,IF(szabászat!K64=3,"1mm "&amp;szabászat!$I$15,IF(szabászat!K64=4,"élléc "&amp;szabászat!$I$16)))))</f>
        <v/>
      </c>
      <c r="Q49" s="50" t="str">
        <f>IF(szabászat!L64="","",IF(szabászat!L64=1,"0,4mm "&amp;szabászat!$I$13,IF(szabászat!L64=2,"2mm "&amp;szabászat!$I$14,IF(szabászat!L64=3,"1mm "&amp;szabászat!$I$15,IF(szabászat!L64=4,"élléc "&amp;szabászat!$I$16)))))</f>
        <v/>
      </c>
      <c r="R49" s="51" t="str">
        <f t="shared" si="3"/>
        <v/>
      </c>
      <c r="S49" s="51" t="str">
        <f>IF(E49="","",IF(szabászat!M64="","www.suliwood.hu",#REF!))</f>
        <v/>
      </c>
      <c r="T49" s="50" t="str">
        <f t="shared" si="4"/>
        <v/>
      </c>
      <c r="U49" s="54" t="str">
        <f t="shared" si="5"/>
        <v/>
      </c>
      <c r="V49" s="56" t="str">
        <f>IF(szabászat!G64="","",IF(szabászat!D64=36,"DUPLUNG: "&amp;szabászat!G64&amp;"x"&amp;szabászat!H64,IF(AND(szabászat!G64&lt;100,szabászat!H64&lt;68),"hossz:"&amp;szabászat!G64&amp;", szél.:"&amp;szabászat!H64&amp;"mm",IF(szabászat!G64&lt;100,"hossz:"&amp;szabászat!G64&amp;"mm",IF(szabászat!H64&lt;68,"szél.:"&amp;szabászat!H64&amp;"mm","")))))</f>
        <v/>
      </c>
      <c r="X49" s="60">
        <f t="shared" si="6"/>
        <v>0</v>
      </c>
      <c r="Y49" s="60">
        <f t="shared" si="7"/>
        <v>0</v>
      </c>
      <c r="Z49" s="60">
        <f t="shared" si="8"/>
        <v>0</v>
      </c>
      <c r="AA49" s="60">
        <f t="shared" si="9"/>
        <v>0</v>
      </c>
      <c r="AB49" s="60">
        <f t="shared" si="10"/>
        <v>0</v>
      </c>
      <c r="AD49" s="60">
        <f t="shared" si="11"/>
        <v>0</v>
      </c>
    </row>
    <row r="50" spans="1:30" x14ac:dyDescent="0.25">
      <c r="A50" s="15">
        <v>46</v>
      </c>
      <c r="B50" s="48" t="str">
        <f>IF(szabászat!E65="","",szabászat!E65)</f>
        <v/>
      </c>
      <c r="C50" s="49"/>
      <c r="D50" s="49"/>
      <c r="E50" s="52" t="str">
        <f>IF(szabászat!F65="","",IF(szabászat!D65=36,szabászat!F65*2,szabászat!F65))</f>
        <v/>
      </c>
      <c r="F50" s="51" t="str">
        <f t="shared" si="0"/>
        <v/>
      </c>
      <c r="G50" s="52" t="str">
        <f>IF(szabászat!G65="","",IF(AND(szabászat!D65=36,szabászat!G65&lt;=100),120,IF(szabászat!D65=36,szabászat!G65+20,IF(szabászat!G65&gt;=100,szabászat!G65,100))))</f>
        <v/>
      </c>
      <c r="H50" s="52" t="str">
        <f>IF(szabászat!H65="","",IF(AND(szabászat!D65=36,szabászat!H65&lt;=68),90,IF(szabászat!D65=36,szabászat!H65+20,IF(szabászat!H65&gt;=68,szabászat!H65,70))))</f>
        <v/>
      </c>
      <c r="I50" s="50" t="str">
        <f>IF(szabászat!D65="","",IF(szabászat!D65=36,18,szabászat!D65))</f>
        <v/>
      </c>
      <c r="J50" s="50" t="str">
        <f>IF(szabászat!C65="","",szabászat!C65)</f>
        <v/>
      </c>
      <c r="K50" s="53" t="str">
        <f t="shared" si="1"/>
        <v/>
      </c>
      <c r="L50" s="53" t="str">
        <f t="shared" si="2"/>
        <v/>
      </c>
      <c r="M50" s="50" t="str">
        <f>IF(szabászat!B65="","",szabászat!B65)</f>
        <v/>
      </c>
      <c r="N50" s="50" t="str">
        <f>IF(szabászat!I65="","",IF(szabászat!I65=1,"0,4mm "&amp;szabászat!$I$13,IF(szabászat!I65=2,"2mm "&amp;szabászat!$I$14,IF(szabászat!I65=3,"1mm "&amp;szabászat!$I$15,IF(szabászat!I65=4,"élléc "&amp;szabászat!$I$16)))))</f>
        <v/>
      </c>
      <c r="O50" s="50" t="str">
        <f>IF(szabászat!J65="","",IF(szabászat!J65=1,"0,4mm "&amp;szabászat!$I$13,IF(szabászat!J65=2,"2mm "&amp;szabászat!$I$14,IF(szabászat!J65=3,"1mm "&amp;szabászat!$I$15,IF(szabászat!J65=4,"élléc "&amp;szabászat!$I$16)))))</f>
        <v/>
      </c>
      <c r="P50" s="50" t="str">
        <f>IF(szabászat!K65="","",IF(szabászat!K65=1,"0,4mm "&amp;szabászat!$I$13,IF(szabászat!K65=2,"2mm "&amp;szabászat!$I$14,IF(szabászat!K65=3,"1mm "&amp;szabászat!$I$15,IF(szabászat!K65=4,"élléc "&amp;szabászat!$I$16)))))</f>
        <v/>
      </c>
      <c r="Q50" s="50" t="str">
        <f>IF(szabászat!L65="","",IF(szabászat!L65=1,"0,4mm "&amp;szabászat!$I$13,IF(szabászat!L65=2,"2mm "&amp;szabászat!$I$14,IF(szabászat!L65=3,"1mm "&amp;szabászat!$I$15,IF(szabászat!L65=4,"élléc "&amp;szabászat!$I$16)))))</f>
        <v/>
      </c>
      <c r="R50" s="51" t="str">
        <f t="shared" si="3"/>
        <v/>
      </c>
      <c r="S50" s="51" t="str">
        <f>IF(E50="","",IF(szabászat!M65="","www.suliwood.hu",#REF!))</f>
        <v/>
      </c>
      <c r="T50" s="50" t="str">
        <f t="shared" si="4"/>
        <v/>
      </c>
      <c r="U50" s="54" t="str">
        <f t="shared" si="5"/>
        <v/>
      </c>
      <c r="V50" s="56" t="str">
        <f>IF(szabászat!G65="","",IF(szabászat!D65=36,"DUPLUNG: "&amp;szabászat!G65&amp;"x"&amp;szabászat!H65,IF(AND(szabászat!G65&lt;100,szabászat!H65&lt;68),"hossz:"&amp;szabászat!G65&amp;", szél.:"&amp;szabászat!H65&amp;"mm",IF(szabászat!G65&lt;100,"hossz:"&amp;szabászat!G65&amp;"mm",IF(szabászat!H65&lt;68,"szél.:"&amp;szabászat!H65&amp;"mm","")))))</f>
        <v/>
      </c>
      <c r="X50" s="60">
        <f t="shared" si="6"/>
        <v>0</v>
      </c>
      <c r="Y50" s="60">
        <f t="shared" si="7"/>
        <v>0</v>
      </c>
      <c r="Z50" s="60">
        <f t="shared" si="8"/>
        <v>0</v>
      </c>
      <c r="AA50" s="60">
        <f t="shared" si="9"/>
        <v>0</v>
      </c>
      <c r="AB50" s="60">
        <f t="shared" si="10"/>
        <v>0</v>
      </c>
      <c r="AD50" s="60">
        <f t="shared" si="11"/>
        <v>0</v>
      </c>
    </row>
    <row r="51" spans="1:30" x14ac:dyDescent="0.25">
      <c r="A51" s="15">
        <v>47</v>
      </c>
      <c r="B51" s="48" t="str">
        <f>IF(szabászat!E66="","",szabászat!E66)</f>
        <v/>
      </c>
      <c r="C51" s="49"/>
      <c r="D51" s="49"/>
      <c r="E51" s="52" t="str">
        <f>IF(szabászat!F66="","",IF(szabászat!D66=36,szabászat!F66*2,szabászat!F66))</f>
        <v/>
      </c>
      <c r="F51" s="51" t="str">
        <f t="shared" si="0"/>
        <v/>
      </c>
      <c r="G51" s="52" t="str">
        <f>IF(szabászat!G66="","",IF(AND(szabászat!D66=36,szabászat!G66&lt;=100),120,IF(szabászat!D66=36,szabászat!G66+20,IF(szabászat!G66&gt;=100,szabászat!G66,100))))</f>
        <v/>
      </c>
      <c r="H51" s="52" t="str">
        <f>IF(szabászat!H66="","",IF(AND(szabászat!D66=36,szabászat!H66&lt;=68),90,IF(szabászat!D66=36,szabászat!H66+20,IF(szabászat!H66&gt;=68,szabászat!H66,70))))</f>
        <v/>
      </c>
      <c r="I51" s="50" t="str">
        <f>IF(szabászat!D66="","",IF(szabászat!D66=36,18,szabászat!D66))</f>
        <v/>
      </c>
      <c r="J51" s="50" t="str">
        <f>IF(szabászat!C66="","",szabászat!C66)</f>
        <v/>
      </c>
      <c r="K51" s="53" t="str">
        <f t="shared" si="1"/>
        <v/>
      </c>
      <c r="L51" s="53" t="str">
        <f t="shared" si="2"/>
        <v/>
      </c>
      <c r="M51" s="50" t="str">
        <f>IF(szabászat!B66="","",szabászat!B66)</f>
        <v/>
      </c>
      <c r="N51" s="50" t="str">
        <f>IF(szabászat!I66="","",IF(szabászat!I66=1,"0,4mm "&amp;szabászat!$I$13,IF(szabászat!I66=2,"2mm "&amp;szabászat!$I$14,IF(szabászat!I66=3,"1mm "&amp;szabászat!$I$15,IF(szabászat!I66=4,"élléc "&amp;szabászat!$I$16)))))</f>
        <v/>
      </c>
      <c r="O51" s="50" t="str">
        <f>IF(szabászat!J66="","",IF(szabászat!J66=1,"0,4mm "&amp;szabászat!$I$13,IF(szabászat!J66=2,"2mm "&amp;szabászat!$I$14,IF(szabászat!J66=3,"1mm "&amp;szabászat!$I$15,IF(szabászat!J66=4,"élléc "&amp;szabászat!$I$16)))))</f>
        <v/>
      </c>
      <c r="P51" s="50" t="str">
        <f>IF(szabászat!K66="","",IF(szabászat!K66=1,"0,4mm "&amp;szabászat!$I$13,IF(szabászat!K66=2,"2mm "&amp;szabászat!$I$14,IF(szabászat!K66=3,"1mm "&amp;szabászat!$I$15,IF(szabászat!K66=4,"élléc "&amp;szabászat!$I$16)))))</f>
        <v/>
      </c>
      <c r="Q51" s="50" t="str">
        <f>IF(szabászat!L66="","",IF(szabászat!L66=1,"0,4mm "&amp;szabászat!$I$13,IF(szabászat!L66=2,"2mm "&amp;szabászat!$I$14,IF(szabászat!L66=3,"1mm "&amp;szabászat!$I$15,IF(szabászat!L66=4,"élléc "&amp;szabászat!$I$16)))))</f>
        <v/>
      </c>
      <c r="R51" s="51" t="str">
        <f t="shared" si="3"/>
        <v/>
      </c>
      <c r="S51" s="51" t="str">
        <f>IF(E51="","",IF(szabászat!M66="","www.suliwood.hu",#REF!))</f>
        <v/>
      </c>
      <c r="T51" s="50" t="str">
        <f t="shared" si="4"/>
        <v/>
      </c>
      <c r="U51" s="54" t="str">
        <f t="shared" si="5"/>
        <v/>
      </c>
      <c r="V51" s="56" t="str">
        <f>IF(szabászat!G66="","",IF(szabászat!D66=36,"DUPLUNG: "&amp;szabászat!G66&amp;"x"&amp;szabászat!H66,IF(AND(szabászat!G66&lt;100,szabászat!H66&lt;68),"hossz:"&amp;szabászat!G66&amp;", szél.:"&amp;szabászat!H66&amp;"mm",IF(szabászat!G66&lt;100,"hossz:"&amp;szabászat!G66&amp;"mm",IF(szabászat!H66&lt;68,"szél.:"&amp;szabászat!H66&amp;"mm","")))))</f>
        <v/>
      </c>
      <c r="X51" s="60">
        <f t="shared" si="6"/>
        <v>0</v>
      </c>
      <c r="Y51" s="60">
        <f t="shared" si="7"/>
        <v>0</v>
      </c>
      <c r="Z51" s="60">
        <f t="shared" si="8"/>
        <v>0</v>
      </c>
      <c r="AA51" s="60">
        <f t="shared" si="9"/>
        <v>0</v>
      </c>
      <c r="AB51" s="60">
        <f t="shared" si="10"/>
        <v>0</v>
      </c>
      <c r="AD51" s="60">
        <f t="shared" si="11"/>
        <v>0</v>
      </c>
    </row>
    <row r="52" spans="1:30" x14ac:dyDescent="0.25">
      <c r="A52" s="15">
        <v>48</v>
      </c>
      <c r="B52" s="48" t="str">
        <f>IF(szabászat!E67="","",szabászat!E67)</f>
        <v/>
      </c>
      <c r="C52" s="49"/>
      <c r="D52" s="49"/>
      <c r="E52" s="52" t="str">
        <f>IF(szabászat!F67="","",IF(szabászat!D67=36,szabászat!F67*2,szabászat!F67))</f>
        <v/>
      </c>
      <c r="F52" s="51" t="str">
        <f t="shared" si="0"/>
        <v/>
      </c>
      <c r="G52" s="52" t="str">
        <f>IF(szabászat!G67="","",IF(AND(szabászat!D67=36,szabászat!G67&lt;=100),120,IF(szabászat!D67=36,szabászat!G67+20,IF(szabászat!G67&gt;=100,szabászat!G67,100))))</f>
        <v/>
      </c>
      <c r="H52" s="52" t="str">
        <f>IF(szabászat!H67="","",IF(AND(szabászat!D67=36,szabászat!H67&lt;=68),90,IF(szabászat!D67=36,szabászat!H67+20,IF(szabászat!H67&gt;=68,szabászat!H67,70))))</f>
        <v/>
      </c>
      <c r="I52" s="50" t="str">
        <f>IF(szabászat!D67="","",IF(szabászat!D67=36,18,szabászat!D67))</f>
        <v/>
      </c>
      <c r="J52" s="50" t="str">
        <f>IF(szabászat!C67="","",szabászat!C67)</f>
        <v/>
      </c>
      <c r="K52" s="53" t="str">
        <f t="shared" si="1"/>
        <v/>
      </c>
      <c r="L52" s="53" t="str">
        <f t="shared" si="2"/>
        <v/>
      </c>
      <c r="M52" s="50" t="str">
        <f>IF(szabászat!B67="","",szabászat!B67)</f>
        <v/>
      </c>
      <c r="N52" s="50" t="str">
        <f>IF(szabászat!I67="","",IF(szabászat!I67=1,"0,4mm "&amp;szabászat!$I$13,IF(szabászat!I67=2,"2mm "&amp;szabászat!$I$14,IF(szabászat!I67=3,"1mm "&amp;szabászat!$I$15,IF(szabászat!I67=4,"élléc "&amp;szabászat!$I$16)))))</f>
        <v/>
      </c>
      <c r="O52" s="50" t="str">
        <f>IF(szabászat!J67="","",IF(szabászat!J67=1,"0,4mm "&amp;szabászat!$I$13,IF(szabászat!J67=2,"2mm "&amp;szabászat!$I$14,IF(szabászat!J67=3,"1mm "&amp;szabászat!$I$15,IF(szabászat!J67=4,"élléc "&amp;szabászat!$I$16)))))</f>
        <v/>
      </c>
      <c r="P52" s="50" t="str">
        <f>IF(szabászat!K67="","",IF(szabászat!K67=1,"0,4mm "&amp;szabászat!$I$13,IF(szabászat!K67=2,"2mm "&amp;szabászat!$I$14,IF(szabászat!K67=3,"1mm "&amp;szabászat!$I$15,IF(szabászat!K67=4,"élléc "&amp;szabászat!$I$16)))))</f>
        <v/>
      </c>
      <c r="Q52" s="50" t="str">
        <f>IF(szabászat!L67="","",IF(szabászat!L67=1,"0,4mm "&amp;szabászat!$I$13,IF(szabászat!L67=2,"2mm "&amp;szabászat!$I$14,IF(szabászat!L67=3,"1mm "&amp;szabászat!$I$15,IF(szabászat!L67=4,"élléc "&amp;szabászat!$I$16)))))</f>
        <v/>
      </c>
      <c r="R52" s="51" t="str">
        <f t="shared" si="3"/>
        <v/>
      </c>
      <c r="S52" s="51" t="str">
        <f>IF(E52="","",IF(szabászat!M67="","www.suliwood.hu",#REF!))</f>
        <v/>
      </c>
      <c r="T52" s="50" t="str">
        <f t="shared" si="4"/>
        <v/>
      </c>
      <c r="U52" s="54" t="str">
        <f t="shared" si="5"/>
        <v/>
      </c>
      <c r="V52" s="56" t="str">
        <f>IF(szabászat!G67="","",IF(szabászat!D67=36,"DUPLUNG: "&amp;szabászat!G67&amp;"x"&amp;szabászat!H67,IF(AND(szabászat!G67&lt;100,szabászat!H67&lt;68),"hossz:"&amp;szabászat!G67&amp;", szél.:"&amp;szabászat!H67&amp;"mm",IF(szabászat!G67&lt;100,"hossz:"&amp;szabászat!G67&amp;"mm",IF(szabászat!H67&lt;68,"szél.:"&amp;szabászat!H67&amp;"mm","")))))</f>
        <v/>
      </c>
      <c r="X52" s="60">
        <f t="shared" si="6"/>
        <v>0</v>
      </c>
      <c r="Y52" s="60">
        <f t="shared" si="7"/>
        <v>0</v>
      </c>
      <c r="Z52" s="60">
        <f t="shared" si="8"/>
        <v>0</v>
      </c>
      <c r="AA52" s="60">
        <f t="shared" si="9"/>
        <v>0</v>
      </c>
      <c r="AB52" s="60">
        <f t="shared" si="10"/>
        <v>0</v>
      </c>
      <c r="AD52" s="60">
        <f t="shared" si="11"/>
        <v>0</v>
      </c>
    </row>
    <row r="53" spans="1:30" x14ac:dyDescent="0.25">
      <c r="A53" s="15">
        <v>49</v>
      </c>
      <c r="B53" s="48" t="str">
        <f>IF(szabászat!E68="","",szabászat!E68)</f>
        <v/>
      </c>
      <c r="C53" s="49"/>
      <c r="D53" s="49"/>
      <c r="E53" s="52" t="str">
        <f>IF(szabászat!F68="","",IF(szabászat!D68=36,szabászat!F68*2,szabászat!F68))</f>
        <v/>
      </c>
      <c r="F53" s="51" t="str">
        <f t="shared" si="0"/>
        <v/>
      </c>
      <c r="G53" s="52" t="str">
        <f>IF(szabászat!G68="","",IF(AND(szabászat!D68=36,szabászat!G68&lt;=100),120,IF(szabászat!D68=36,szabászat!G68+20,IF(szabászat!G68&gt;=100,szabászat!G68,100))))</f>
        <v/>
      </c>
      <c r="H53" s="52" t="str">
        <f>IF(szabászat!H68="","",IF(AND(szabászat!D68=36,szabászat!H68&lt;=68),90,IF(szabászat!D68=36,szabászat!H68+20,IF(szabászat!H68&gt;=68,szabászat!H68,70))))</f>
        <v/>
      </c>
      <c r="I53" s="50" t="str">
        <f>IF(szabászat!D68="","",IF(szabászat!D68=36,18,szabászat!D68))</f>
        <v/>
      </c>
      <c r="J53" s="50" t="str">
        <f>IF(szabászat!C68="","",szabászat!C68)</f>
        <v/>
      </c>
      <c r="K53" s="53" t="str">
        <f t="shared" si="1"/>
        <v/>
      </c>
      <c r="L53" s="53" t="str">
        <f t="shared" si="2"/>
        <v/>
      </c>
      <c r="M53" s="50" t="str">
        <f>IF(szabászat!B68="","",szabászat!B68)</f>
        <v/>
      </c>
      <c r="N53" s="50" t="str">
        <f>IF(szabászat!I68="","",IF(szabászat!I68=1,"0,4mm "&amp;szabászat!$I$13,IF(szabászat!I68=2,"2mm "&amp;szabászat!$I$14,IF(szabászat!I68=3,"1mm "&amp;szabászat!$I$15,IF(szabászat!I68=4,"élléc "&amp;szabászat!$I$16)))))</f>
        <v/>
      </c>
      <c r="O53" s="50" t="str">
        <f>IF(szabászat!J68="","",IF(szabászat!J68=1,"0,4mm "&amp;szabászat!$I$13,IF(szabászat!J68=2,"2mm "&amp;szabászat!$I$14,IF(szabászat!J68=3,"1mm "&amp;szabászat!$I$15,IF(szabászat!J68=4,"élléc "&amp;szabászat!$I$16)))))</f>
        <v/>
      </c>
      <c r="P53" s="50" t="str">
        <f>IF(szabászat!K68="","",IF(szabászat!K68=1,"0,4mm "&amp;szabászat!$I$13,IF(szabászat!K68=2,"2mm "&amp;szabászat!$I$14,IF(szabászat!K68=3,"1mm "&amp;szabászat!$I$15,IF(szabászat!K68=4,"élléc "&amp;szabászat!$I$16)))))</f>
        <v/>
      </c>
      <c r="Q53" s="50" t="str">
        <f>IF(szabászat!L68="","",IF(szabászat!L68=1,"0,4mm "&amp;szabászat!$I$13,IF(szabászat!L68=2,"2mm "&amp;szabászat!$I$14,IF(szabászat!L68=3,"1mm "&amp;szabászat!$I$15,IF(szabászat!L68=4,"élléc "&amp;szabászat!$I$16)))))</f>
        <v/>
      </c>
      <c r="R53" s="51" t="str">
        <f t="shared" si="3"/>
        <v/>
      </c>
      <c r="S53" s="51" t="str">
        <f>IF(E53="","",IF(szabászat!M68="","www.suliwood.hu",#REF!))</f>
        <v/>
      </c>
      <c r="T53" s="50" t="str">
        <f t="shared" si="4"/>
        <v/>
      </c>
      <c r="U53" s="54" t="str">
        <f t="shared" si="5"/>
        <v/>
      </c>
      <c r="V53" s="56" t="str">
        <f>IF(szabászat!G68="","",IF(szabászat!D68=36,"DUPLUNG: "&amp;szabászat!G68&amp;"x"&amp;szabászat!H68,IF(AND(szabászat!G68&lt;100,szabászat!H68&lt;68),"hossz:"&amp;szabászat!G68&amp;", szél.:"&amp;szabászat!H68&amp;"mm",IF(szabászat!G68&lt;100,"hossz:"&amp;szabászat!G68&amp;"mm",IF(szabászat!H68&lt;68,"szél.:"&amp;szabászat!H68&amp;"mm","")))))</f>
        <v/>
      </c>
      <c r="X53" s="60">
        <f t="shared" si="6"/>
        <v>0</v>
      </c>
      <c r="Y53" s="60">
        <f t="shared" si="7"/>
        <v>0</v>
      </c>
      <c r="Z53" s="60">
        <f t="shared" si="8"/>
        <v>0</v>
      </c>
      <c r="AA53" s="60">
        <f t="shared" si="9"/>
        <v>0</v>
      </c>
      <c r="AB53" s="60">
        <f t="shared" si="10"/>
        <v>0</v>
      </c>
      <c r="AD53" s="60">
        <f t="shared" si="11"/>
        <v>0</v>
      </c>
    </row>
    <row r="54" spans="1:30" x14ac:dyDescent="0.25">
      <c r="A54" s="15">
        <v>50</v>
      </c>
      <c r="B54" s="48" t="str">
        <f>IF(szabászat!E69="","",szabászat!E69)</f>
        <v/>
      </c>
      <c r="C54" s="49"/>
      <c r="D54" s="49"/>
      <c r="E54" s="52" t="str">
        <f>IF(szabászat!F69="","",IF(szabászat!D69=36,szabászat!F69*2,szabászat!F69))</f>
        <v/>
      </c>
      <c r="F54" s="51" t="str">
        <f t="shared" si="0"/>
        <v/>
      </c>
      <c r="G54" s="52" t="str">
        <f>IF(szabászat!G69="","",IF(AND(szabászat!D69=36,szabászat!G69&lt;=100),120,IF(szabászat!D69=36,szabászat!G69+20,IF(szabászat!G69&gt;=100,szabászat!G69,100))))</f>
        <v/>
      </c>
      <c r="H54" s="52" t="str">
        <f>IF(szabászat!H69="","",IF(AND(szabászat!D69=36,szabászat!H69&lt;=68),90,IF(szabászat!D69=36,szabászat!H69+20,IF(szabászat!H69&gt;=68,szabászat!H69,70))))</f>
        <v/>
      </c>
      <c r="I54" s="50" t="str">
        <f>IF(szabászat!D69="","",IF(szabászat!D69=36,18,szabászat!D69))</f>
        <v/>
      </c>
      <c r="J54" s="50" t="str">
        <f>IF(szabászat!C69="","",szabászat!C69)</f>
        <v/>
      </c>
      <c r="K54" s="53" t="str">
        <f t="shared" si="1"/>
        <v/>
      </c>
      <c r="L54" s="53" t="str">
        <f t="shared" si="2"/>
        <v/>
      </c>
      <c r="M54" s="50" t="str">
        <f>IF(szabászat!B69="","",szabászat!B69)</f>
        <v/>
      </c>
      <c r="N54" s="50" t="str">
        <f>IF(szabászat!I69="","",IF(szabászat!I69=1,"0,4mm "&amp;szabászat!$I$13,IF(szabászat!I69=2,"2mm "&amp;szabászat!$I$14,IF(szabászat!I69=3,"1mm "&amp;szabászat!$I$15,IF(szabászat!I69=4,"élléc "&amp;szabászat!$I$16)))))</f>
        <v/>
      </c>
      <c r="O54" s="50" t="str">
        <f>IF(szabászat!J69="","",IF(szabászat!J69=1,"0,4mm "&amp;szabászat!$I$13,IF(szabászat!J69=2,"2mm "&amp;szabászat!$I$14,IF(szabászat!J69=3,"1mm "&amp;szabászat!$I$15,IF(szabászat!J69=4,"élléc "&amp;szabászat!$I$16)))))</f>
        <v/>
      </c>
      <c r="P54" s="50" t="str">
        <f>IF(szabászat!K69="","",IF(szabászat!K69=1,"0,4mm "&amp;szabászat!$I$13,IF(szabászat!K69=2,"2mm "&amp;szabászat!$I$14,IF(szabászat!K69=3,"1mm "&amp;szabászat!$I$15,IF(szabászat!K69=4,"élléc "&amp;szabászat!$I$16)))))</f>
        <v/>
      </c>
      <c r="Q54" s="50" t="str">
        <f>IF(szabászat!L69="","",IF(szabászat!L69=1,"0,4mm "&amp;szabászat!$I$13,IF(szabászat!L69=2,"2mm "&amp;szabászat!$I$14,IF(szabászat!L69=3,"1mm "&amp;szabászat!$I$15,IF(szabászat!L69=4,"élléc "&amp;szabászat!$I$16)))))</f>
        <v/>
      </c>
      <c r="R54" s="51" t="str">
        <f t="shared" si="3"/>
        <v/>
      </c>
      <c r="S54" s="51" t="str">
        <f>IF(E54="","",IF(szabászat!M69="","www.suliwood.hu",#REF!))</f>
        <v/>
      </c>
      <c r="T54" s="50" t="str">
        <f t="shared" si="4"/>
        <v/>
      </c>
      <c r="U54" s="54" t="str">
        <f t="shared" si="5"/>
        <v/>
      </c>
      <c r="V54" s="56" t="str">
        <f>IF(szabászat!G69="","",IF(szabászat!D69=36,"DUPLUNG: "&amp;szabászat!G69&amp;"x"&amp;szabászat!H69,IF(AND(szabászat!G69&lt;100,szabászat!H69&lt;68),"hossz:"&amp;szabászat!G69&amp;", szél.:"&amp;szabászat!H69&amp;"mm",IF(szabászat!G69&lt;100,"hossz:"&amp;szabászat!G69&amp;"mm",IF(szabászat!H69&lt;68,"szél.:"&amp;szabászat!H69&amp;"mm","")))))</f>
        <v/>
      </c>
      <c r="X54" s="60">
        <f t="shared" si="6"/>
        <v>0</v>
      </c>
      <c r="Y54" s="60">
        <f t="shared" si="7"/>
        <v>0</v>
      </c>
      <c r="Z54" s="60">
        <f t="shared" si="8"/>
        <v>0</v>
      </c>
      <c r="AA54" s="60">
        <f t="shared" si="9"/>
        <v>0</v>
      </c>
      <c r="AB54" s="60">
        <f t="shared" si="10"/>
        <v>0</v>
      </c>
      <c r="AD54" s="60">
        <f t="shared" si="11"/>
        <v>0</v>
      </c>
    </row>
    <row r="55" spans="1:30" x14ac:dyDescent="0.25">
      <c r="A55" s="15">
        <v>51</v>
      </c>
      <c r="B55" s="48" t="str">
        <f>IF(szabászat!E70="","",szabászat!E70)</f>
        <v/>
      </c>
      <c r="C55" s="49"/>
      <c r="D55" s="49"/>
      <c r="E55" s="52" t="str">
        <f>IF(szabászat!F70="","",IF(szabászat!D70=36,szabászat!F70*2,szabászat!F70))</f>
        <v/>
      </c>
      <c r="F55" s="51" t="str">
        <f t="shared" si="0"/>
        <v/>
      </c>
      <c r="G55" s="52" t="str">
        <f>IF(szabászat!G70="","",IF(AND(szabászat!D70=36,szabászat!G70&lt;=100),120,IF(szabászat!D70=36,szabászat!G70+20,IF(szabászat!G70&gt;=100,szabászat!G70,100))))</f>
        <v/>
      </c>
      <c r="H55" s="52" t="str">
        <f>IF(szabászat!H70="","",IF(AND(szabászat!D70=36,szabászat!H70&lt;=68),90,IF(szabászat!D70=36,szabászat!H70+20,IF(szabászat!H70&gt;=68,szabászat!H70,70))))</f>
        <v/>
      </c>
      <c r="I55" s="50" t="str">
        <f>IF(szabászat!D70="","",IF(szabászat!D70=36,18,szabászat!D70))</f>
        <v/>
      </c>
      <c r="J55" s="50" t="str">
        <f>IF(szabászat!C70="","",szabászat!C70)</f>
        <v/>
      </c>
      <c r="K55" s="53" t="str">
        <f t="shared" si="1"/>
        <v/>
      </c>
      <c r="L55" s="53" t="str">
        <f t="shared" si="2"/>
        <v/>
      </c>
      <c r="M55" s="50" t="str">
        <f>IF(szabászat!B70="","",szabászat!B70)</f>
        <v/>
      </c>
      <c r="N55" s="50" t="str">
        <f>IF(szabászat!I70="","",IF(szabászat!I70=1,"0,4mm "&amp;szabászat!$I$13,IF(szabászat!I70=2,"2mm "&amp;szabászat!$I$14,IF(szabászat!I70=3,"1mm "&amp;szabászat!$I$15,IF(szabászat!I70=4,"élléc "&amp;szabászat!$I$16)))))</f>
        <v/>
      </c>
      <c r="O55" s="50" t="str">
        <f>IF(szabászat!J70="","",IF(szabászat!J70=1,"0,4mm "&amp;szabászat!$I$13,IF(szabászat!J70=2,"2mm "&amp;szabászat!$I$14,IF(szabászat!J70=3,"1mm "&amp;szabászat!$I$15,IF(szabászat!J70=4,"élléc "&amp;szabászat!$I$16)))))</f>
        <v/>
      </c>
      <c r="P55" s="50" t="str">
        <f>IF(szabászat!K70="","",IF(szabászat!K70=1,"0,4mm "&amp;szabászat!$I$13,IF(szabászat!K70=2,"2mm "&amp;szabászat!$I$14,IF(szabászat!K70=3,"1mm "&amp;szabászat!$I$15,IF(szabászat!K70=4,"élléc "&amp;szabászat!$I$16)))))</f>
        <v/>
      </c>
      <c r="Q55" s="50" t="str">
        <f>IF(szabászat!L70="","",IF(szabászat!L70=1,"0,4mm "&amp;szabászat!$I$13,IF(szabászat!L70=2,"2mm "&amp;szabászat!$I$14,IF(szabászat!L70=3,"1mm "&amp;szabászat!$I$15,IF(szabászat!L70=4,"élléc "&amp;szabászat!$I$16)))))</f>
        <v/>
      </c>
      <c r="R55" s="51" t="str">
        <f t="shared" si="3"/>
        <v/>
      </c>
      <c r="S55" s="51" t="str">
        <f>IF(E55="","",IF(szabászat!M70="","www.suliwood.hu",#REF!))</f>
        <v/>
      </c>
      <c r="T55" s="50" t="str">
        <f t="shared" si="4"/>
        <v/>
      </c>
      <c r="U55" s="54" t="str">
        <f t="shared" si="5"/>
        <v/>
      </c>
      <c r="V55" s="56" t="str">
        <f>IF(szabászat!G70="","",IF(szabászat!D70=36,"DUPLUNG: "&amp;szabászat!G70&amp;"x"&amp;szabászat!H70,IF(AND(szabászat!G70&lt;100,szabászat!H70&lt;68),"hossz:"&amp;szabászat!G70&amp;", szél.:"&amp;szabászat!H70&amp;"mm",IF(szabászat!G70&lt;100,"hossz:"&amp;szabászat!G70&amp;"mm",IF(szabászat!H70&lt;68,"szél.:"&amp;szabászat!H70&amp;"mm","")))))</f>
        <v/>
      </c>
      <c r="X55" s="60">
        <f t="shared" si="6"/>
        <v>0</v>
      </c>
      <c r="Y55" s="60">
        <f t="shared" si="7"/>
        <v>0</v>
      </c>
      <c r="Z55" s="60">
        <f t="shared" si="8"/>
        <v>0</v>
      </c>
      <c r="AA55" s="60">
        <f t="shared" si="9"/>
        <v>0</v>
      </c>
      <c r="AB55" s="60">
        <f t="shared" si="10"/>
        <v>0</v>
      </c>
      <c r="AD55" s="60">
        <f t="shared" si="11"/>
        <v>0</v>
      </c>
    </row>
    <row r="56" spans="1:30" x14ac:dyDescent="0.25">
      <c r="A56" s="15">
        <v>52</v>
      </c>
      <c r="B56" s="48" t="str">
        <f>IF(szabászat!E71="","",szabászat!E71)</f>
        <v/>
      </c>
      <c r="C56" s="49"/>
      <c r="D56" s="49"/>
      <c r="E56" s="52" t="str">
        <f>IF(szabászat!F71="","",IF(szabászat!D71=36,szabászat!F71*2,szabászat!F71))</f>
        <v/>
      </c>
      <c r="F56" s="51" t="str">
        <f t="shared" si="0"/>
        <v/>
      </c>
      <c r="G56" s="52" t="str">
        <f>IF(szabászat!G71="","",IF(AND(szabászat!D71=36,szabászat!G71&lt;=100),120,IF(szabászat!D71=36,szabászat!G71+20,IF(szabászat!G71&gt;=100,szabászat!G71,100))))</f>
        <v/>
      </c>
      <c r="H56" s="52" t="str">
        <f>IF(szabászat!H71="","",IF(AND(szabászat!D71=36,szabászat!H71&lt;=68),90,IF(szabászat!D71=36,szabászat!H71+20,IF(szabászat!H71&gt;=68,szabászat!H71,70))))</f>
        <v/>
      </c>
      <c r="I56" s="50" t="str">
        <f>IF(szabászat!D71="","",IF(szabászat!D71=36,18,szabászat!D71))</f>
        <v/>
      </c>
      <c r="J56" s="50" t="str">
        <f>IF(szabászat!C71="","",szabászat!C71)</f>
        <v/>
      </c>
      <c r="K56" s="53" t="str">
        <f t="shared" si="1"/>
        <v/>
      </c>
      <c r="L56" s="53" t="str">
        <f t="shared" si="2"/>
        <v/>
      </c>
      <c r="M56" s="50" t="str">
        <f>IF(szabászat!B71="","",szabászat!B71)</f>
        <v/>
      </c>
      <c r="N56" s="50" t="str">
        <f>IF(szabászat!I71="","",IF(szabászat!I71=1,"0,4mm "&amp;szabászat!$I$13,IF(szabászat!I71=2,"2mm "&amp;szabászat!$I$14,IF(szabászat!I71=3,"1mm "&amp;szabászat!$I$15,IF(szabászat!I71=4,"élléc "&amp;szabászat!$I$16)))))</f>
        <v/>
      </c>
      <c r="O56" s="50" t="str">
        <f>IF(szabászat!J71="","",IF(szabászat!J71=1,"0,4mm "&amp;szabászat!$I$13,IF(szabászat!J71=2,"2mm "&amp;szabászat!$I$14,IF(szabászat!J71=3,"1mm "&amp;szabászat!$I$15,IF(szabászat!J71=4,"élléc "&amp;szabászat!$I$16)))))</f>
        <v/>
      </c>
      <c r="P56" s="50" t="str">
        <f>IF(szabászat!K71="","",IF(szabászat!K71=1,"0,4mm "&amp;szabászat!$I$13,IF(szabászat!K71=2,"2mm "&amp;szabászat!$I$14,IF(szabászat!K71=3,"1mm "&amp;szabászat!$I$15,IF(szabászat!K71=4,"élléc "&amp;szabászat!$I$16)))))</f>
        <v/>
      </c>
      <c r="Q56" s="50" t="str">
        <f>IF(szabászat!L71="","",IF(szabászat!L71=1,"0,4mm "&amp;szabászat!$I$13,IF(szabászat!L71=2,"2mm "&amp;szabászat!$I$14,IF(szabászat!L71=3,"1mm "&amp;szabászat!$I$15,IF(szabászat!L71=4,"élléc "&amp;szabászat!$I$16)))))</f>
        <v/>
      </c>
      <c r="R56" s="51" t="str">
        <f t="shared" si="3"/>
        <v/>
      </c>
      <c r="S56" s="51" t="str">
        <f>IF(E56="","",IF(szabászat!M71="","www.suliwood.hu",#REF!))</f>
        <v/>
      </c>
      <c r="T56" s="50" t="str">
        <f t="shared" si="4"/>
        <v/>
      </c>
      <c r="U56" s="54" t="str">
        <f t="shared" si="5"/>
        <v/>
      </c>
      <c r="V56" s="56" t="str">
        <f>IF(szabászat!G71="","",IF(szabászat!D71=36,"DUPLUNG: "&amp;szabászat!G71&amp;"x"&amp;szabászat!H71,IF(AND(szabászat!G71&lt;100,szabászat!H71&lt;68),"hossz:"&amp;szabászat!G71&amp;", szél.:"&amp;szabászat!H71&amp;"mm",IF(szabászat!G71&lt;100,"hossz:"&amp;szabászat!G71&amp;"mm",IF(szabászat!H71&lt;68,"szél.:"&amp;szabászat!H71&amp;"mm","")))))</f>
        <v/>
      </c>
      <c r="X56" s="60">
        <f t="shared" si="6"/>
        <v>0</v>
      </c>
      <c r="Y56" s="60">
        <f t="shared" si="7"/>
        <v>0</v>
      </c>
      <c r="Z56" s="60">
        <f t="shared" si="8"/>
        <v>0</v>
      </c>
      <c r="AA56" s="60">
        <f t="shared" si="9"/>
        <v>0</v>
      </c>
      <c r="AB56" s="60">
        <f t="shared" si="10"/>
        <v>0</v>
      </c>
      <c r="AD56" s="60">
        <f t="shared" si="11"/>
        <v>0</v>
      </c>
    </row>
    <row r="57" spans="1:30" x14ac:dyDescent="0.25">
      <c r="A57" s="15">
        <v>53</v>
      </c>
      <c r="B57" s="48" t="str">
        <f>IF(szabászat!E72="","",szabászat!E72)</f>
        <v/>
      </c>
      <c r="C57" s="49"/>
      <c r="D57" s="49"/>
      <c r="E57" s="52" t="str">
        <f>IF(szabászat!F72="","",IF(szabászat!D72=36,szabászat!F72*2,szabászat!F72))</f>
        <v/>
      </c>
      <c r="F57" s="51" t="str">
        <f t="shared" si="0"/>
        <v/>
      </c>
      <c r="G57" s="52" t="str">
        <f>IF(szabászat!G72="","",IF(AND(szabászat!D72=36,szabászat!G72&lt;=100),120,IF(szabászat!D72=36,szabászat!G72+20,IF(szabászat!G72&gt;=100,szabászat!G72,100))))</f>
        <v/>
      </c>
      <c r="H57" s="52" t="str">
        <f>IF(szabászat!H72="","",IF(AND(szabászat!D72=36,szabászat!H72&lt;=68),90,IF(szabászat!D72=36,szabászat!H72+20,IF(szabászat!H72&gt;=68,szabászat!H72,70))))</f>
        <v/>
      </c>
      <c r="I57" s="50" t="str">
        <f>IF(szabászat!D72="","",IF(szabászat!D72=36,18,szabászat!D72))</f>
        <v/>
      </c>
      <c r="J57" s="50" t="str">
        <f>IF(szabászat!C72="","",szabászat!C72)</f>
        <v/>
      </c>
      <c r="K57" s="53" t="str">
        <f t="shared" si="1"/>
        <v/>
      </c>
      <c r="L57" s="53" t="str">
        <f t="shared" si="2"/>
        <v/>
      </c>
      <c r="M57" s="50" t="str">
        <f>IF(szabászat!B72="","",szabászat!B72)</f>
        <v/>
      </c>
      <c r="N57" s="50" t="str">
        <f>IF(szabászat!I72="","",IF(szabászat!I72=1,"0,4mm "&amp;szabászat!$I$13,IF(szabászat!I72=2,"2mm "&amp;szabászat!$I$14,IF(szabászat!I72=3,"1mm "&amp;szabászat!$I$15,IF(szabászat!I72=4,"élléc "&amp;szabászat!$I$16)))))</f>
        <v/>
      </c>
      <c r="O57" s="50" t="str">
        <f>IF(szabászat!J72="","",IF(szabászat!J72=1,"0,4mm "&amp;szabászat!$I$13,IF(szabászat!J72=2,"2mm "&amp;szabászat!$I$14,IF(szabászat!J72=3,"1mm "&amp;szabászat!$I$15,IF(szabászat!J72=4,"élléc "&amp;szabászat!$I$16)))))</f>
        <v/>
      </c>
      <c r="P57" s="50" t="str">
        <f>IF(szabászat!K72="","",IF(szabászat!K72=1,"0,4mm "&amp;szabászat!$I$13,IF(szabászat!K72=2,"2mm "&amp;szabászat!$I$14,IF(szabászat!K72=3,"1mm "&amp;szabászat!$I$15,IF(szabászat!K72=4,"élléc "&amp;szabászat!$I$16)))))</f>
        <v/>
      </c>
      <c r="Q57" s="50" t="str">
        <f>IF(szabászat!L72="","",IF(szabászat!L72=1,"0,4mm "&amp;szabászat!$I$13,IF(szabászat!L72=2,"2mm "&amp;szabászat!$I$14,IF(szabászat!L72=3,"1mm "&amp;szabászat!$I$15,IF(szabászat!L72=4,"élléc "&amp;szabászat!$I$16)))))</f>
        <v/>
      </c>
      <c r="R57" s="51" t="str">
        <f t="shared" si="3"/>
        <v/>
      </c>
      <c r="S57" s="51" t="str">
        <f>IF(E57="","",IF(szabászat!M72="","www.suliwood.hu",#REF!))</f>
        <v/>
      </c>
      <c r="T57" s="50" t="str">
        <f t="shared" si="4"/>
        <v/>
      </c>
      <c r="U57" s="54" t="str">
        <f t="shared" si="5"/>
        <v/>
      </c>
      <c r="V57" s="56" t="str">
        <f>IF(szabászat!G72="","",IF(szabászat!D72=36,"DUPLUNG: "&amp;szabászat!G72&amp;"x"&amp;szabászat!H72,IF(AND(szabászat!G72&lt;100,szabászat!H72&lt;68),"hossz:"&amp;szabászat!G72&amp;", szél.:"&amp;szabászat!H72&amp;"mm",IF(szabászat!G72&lt;100,"hossz:"&amp;szabászat!G72&amp;"mm",IF(szabászat!H72&lt;68,"szél.:"&amp;szabászat!H72&amp;"mm","")))))</f>
        <v/>
      </c>
      <c r="X57" s="60">
        <f t="shared" si="6"/>
        <v>0</v>
      </c>
      <c r="Y57" s="60">
        <f t="shared" si="7"/>
        <v>0</v>
      </c>
      <c r="Z57" s="60">
        <f t="shared" si="8"/>
        <v>0</v>
      </c>
      <c r="AA57" s="60">
        <f t="shared" si="9"/>
        <v>0</v>
      </c>
      <c r="AB57" s="60">
        <f t="shared" si="10"/>
        <v>0</v>
      </c>
      <c r="AD57" s="60">
        <f t="shared" si="11"/>
        <v>0</v>
      </c>
    </row>
    <row r="58" spans="1:30" x14ac:dyDescent="0.25">
      <c r="A58" s="15">
        <v>54</v>
      </c>
      <c r="B58" s="48" t="str">
        <f>IF(szabászat!E73="","",szabászat!E73)</f>
        <v/>
      </c>
      <c r="C58" s="49"/>
      <c r="D58" s="49"/>
      <c r="E58" s="52" t="str">
        <f>IF(szabászat!F73="","",IF(szabászat!D73=36,szabászat!F73*2,szabászat!F73))</f>
        <v/>
      </c>
      <c r="F58" s="51" t="str">
        <f t="shared" si="0"/>
        <v/>
      </c>
      <c r="G58" s="52" t="str">
        <f>IF(szabászat!G73="","",IF(AND(szabászat!D73=36,szabászat!G73&lt;=100),120,IF(szabászat!D73=36,szabászat!G73+20,IF(szabászat!G73&gt;=100,szabászat!G73,100))))</f>
        <v/>
      </c>
      <c r="H58" s="52" t="str">
        <f>IF(szabászat!H73="","",IF(AND(szabászat!D73=36,szabászat!H73&lt;=68),90,IF(szabászat!D73=36,szabászat!H73+20,IF(szabászat!H73&gt;=68,szabászat!H73,70))))</f>
        <v/>
      </c>
      <c r="I58" s="50" t="str">
        <f>IF(szabászat!D73="","",IF(szabászat!D73=36,18,szabászat!D73))</f>
        <v/>
      </c>
      <c r="J58" s="50" t="str">
        <f>IF(szabászat!C73="","",szabászat!C73)</f>
        <v/>
      </c>
      <c r="K58" s="53" t="str">
        <f t="shared" si="1"/>
        <v/>
      </c>
      <c r="L58" s="53" t="str">
        <f t="shared" si="2"/>
        <v/>
      </c>
      <c r="M58" s="50" t="str">
        <f>IF(szabászat!B73="","",szabászat!B73)</f>
        <v/>
      </c>
      <c r="N58" s="50" t="str">
        <f>IF(szabászat!I73="","",IF(szabászat!I73=1,"0,4mm "&amp;szabászat!$I$13,IF(szabászat!I73=2,"2mm "&amp;szabászat!$I$14,IF(szabászat!I73=3,"1mm "&amp;szabászat!$I$15,IF(szabászat!I73=4,"élléc "&amp;szabászat!$I$16)))))</f>
        <v/>
      </c>
      <c r="O58" s="50" t="str">
        <f>IF(szabászat!J73="","",IF(szabászat!J73=1,"0,4mm "&amp;szabászat!$I$13,IF(szabászat!J73=2,"2mm "&amp;szabászat!$I$14,IF(szabászat!J73=3,"1mm "&amp;szabászat!$I$15,IF(szabászat!J73=4,"élléc "&amp;szabászat!$I$16)))))</f>
        <v/>
      </c>
      <c r="P58" s="50" t="str">
        <f>IF(szabászat!K73="","",IF(szabászat!K73=1,"0,4mm "&amp;szabászat!$I$13,IF(szabászat!K73=2,"2mm "&amp;szabászat!$I$14,IF(szabászat!K73=3,"1mm "&amp;szabászat!$I$15,IF(szabászat!K73=4,"élléc "&amp;szabászat!$I$16)))))</f>
        <v/>
      </c>
      <c r="Q58" s="50" t="str">
        <f>IF(szabászat!L73="","",IF(szabászat!L73=1,"0,4mm "&amp;szabászat!$I$13,IF(szabászat!L73=2,"2mm "&amp;szabászat!$I$14,IF(szabászat!L73=3,"1mm "&amp;szabászat!$I$15,IF(szabászat!L73=4,"élléc "&amp;szabászat!$I$16)))))</f>
        <v/>
      </c>
      <c r="R58" s="51" t="str">
        <f t="shared" si="3"/>
        <v/>
      </c>
      <c r="S58" s="51" t="str">
        <f>IF(E58="","",IF(szabászat!M73="","www.suliwood.hu",#REF!))</f>
        <v/>
      </c>
      <c r="T58" s="50" t="str">
        <f t="shared" si="4"/>
        <v/>
      </c>
      <c r="U58" s="54" t="str">
        <f t="shared" si="5"/>
        <v/>
      </c>
      <c r="V58" s="56" t="str">
        <f>IF(szabászat!G73="","",IF(szabászat!D73=36,"DUPLUNG: "&amp;szabászat!G73&amp;"x"&amp;szabászat!H73,IF(AND(szabászat!G73&lt;100,szabászat!H73&lt;68),"hossz:"&amp;szabászat!G73&amp;", szél.:"&amp;szabászat!H73&amp;"mm",IF(szabászat!G73&lt;100,"hossz:"&amp;szabászat!G73&amp;"mm",IF(szabászat!H73&lt;68,"szél.:"&amp;szabászat!H73&amp;"mm","")))))</f>
        <v/>
      </c>
      <c r="X58" s="60">
        <f t="shared" si="6"/>
        <v>0</v>
      </c>
      <c r="Y58" s="60">
        <f t="shared" si="7"/>
        <v>0</v>
      </c>
      <c r="Z58" s="60">
        <f t="shared" si="8"/>
        <v>0</v>
      </c>
      <c r="AA58" s="60">
        <f t="shared" si="9"/>
        <v>0</v>
      </c>
      <c r="AB58" s="60">
        <f t="shared" si="10"/>
        <v>0</v>
      </c>
      <c r="AD58" s="60">
        <f t="shared" si="11"/>
        <v>0</v>
      </c>
    </row>
    <row r="59" spans="1:30" x14ac:dyDescent="0.25">
      <c r="A59" s="15">
        <v>55</v>
      </c>
      <c r="B59" s="48" t="str">
        <f>IF(szabászat!E74="","",szabászat!E74)</f>
        <v/>
      </c>
      <c r="C59" s="49"/>
      <c r="D59" s="49"/>
      <c r="E59" s="52" t="str">
        <f>IF(szabászat!F74="","",IF(szabászat!D74=36,szabászat!F74*2,szabászat!F74))</f>
        <v/>
      </c>
      <c r="F59" s="51" t="str">
        <f t="shared" si="0"/>
        <v/>
      </c>
      <c r="G59" s="52" t="str">
        <f>IF(szabászat!G74="","",IF(AND(szabászat!D74=36,szabászat!G74&lt;=100),120,IF(szabászat!D74=36,szabászat!G74+20,IF(szabászat!G74&gt;=100,szabászat!G74,100))))</f>
        <v/>
      </c>
      <c r="H59" s="52" t="str">
        <f>IF(szabászat!H74="","",IF(AND(szabászat!D74=36,szabászat!H74&lt;=68),90,IF(szabászat!D74=36,szabászat!H74+20,IF(szabászat!H74&gt;=68,szabászat!H74,70))))</f>
        <v/>
      </c>
      <c r="I59" s="50" t="str">
        <f>IF(szabászat!D74="","",IF(szabászat!D74=36,18,szabászat!D74))</f>
        <v/>
      </c>
      <c r="J59" s="50" t="str">
        <f>IF(szabászat!C74="","",szabászat!C74)</f>
        <v/>
      </c>
      <c r="K59" s="53" t="str">
        <f t="shared" si="1"/>
        <v/>
      </c>
      <c r="L59" s="53" t="str">
        <f t="shared" si="2"/>
        <v/>
      </c>
      <c r="M59" s="50" t="str">
        <f>IF(szabászat!B74="","",szabászat!B74)</f>
        <v/>
      </c>
      <c r="N59" s="50" t="str">
        <f>IF(szabászat!I74="","",IF(szabászat!I74=1,"0,4mm "&amp;szabászat!$I$13,IF(szabászat!I74=2,"2mm "&amp;szabászat!$I$14,IF(szabászat!I74=3,"1mm "&amp;szabászat!$I$15,IF(szabászat!I74=4,"élléc "&amp;szabászat!$I$16)))))</f>
        <v/>
      </c>
      <c r="O59" s="50" t="str">
        <f>IF(szabászat!J74="","",IF(szabászat!J74=1,"0,4mm "&amp;szabászat!$I$13,IF(szabászat!J74=2,"2mm "&amp;szabászat!$I$14,IF(szabászat!J74=3,"1mm "&amp;szabászat!$I$15,IF(szabászat!J74=4,"élléc "&amp;szabászat!$I$16)))))</f>
        <v/>
      </c>
      <c r="P59" s="50" t="str">
        <f>IF(szabászat!K74="","",IF(szabászat!K74=1,"0,4mm "&amp;szabászat!$I$13,IF(szabászat!K74=2,"2mm "&amp;szabászat!$I$14,IF(szabászat!K74=3,"1mm "&amp;szabászat!$I$15,IF(szabászat!K74=4,"élléc "&amp;szabászat!$I$16)))))</f>
        <v/>
      </c>
      <c r="Q59" s="50" t="str">
        <f>IF(szabászat!L74="","",IF(szabászat!L74=1,"0,4mm "&amp;szabászat!$I$13,IF(szabászat!L74=2,"2mm "&amp;szabászat!$I$14,IF(szabászat!L74=3,"1mm "&amp;szabászat!$I$15,IF(szabászat!L74=4,"élléc "&amp;szabászat!$I$16)))))</f>
        <v/>
      </c>
      <c r="R59" s="51" t="str">
        <f t="shared" si="3"/>
        <v/>
      </c>
      <c r="S59" s="51" t="str">
        <f>IF(E59="","",IF(szabászat!M74="","www.suliwood.hu",#REF!))</f>
        <v/>
      </c>
      <c r="T59" s="50" t="str">
        <f t="shared" si="4"/>
        <v/>
      </c>
      <c r="U59" s="54" t="str">
        <f t="shared" si="5"/>
        <v/>
      </c>
      <c r="V59" s="56" t="str">
        <f>IF(szabászat!G74="","",IF(szabászat!D74=36,"DUPLUNG: "&amp;szabászat!G74&amp;"x"&amp;szabászat!H74,IF(AND(szabászat!G74&lt;100,szabászat!H74&lt;68),"hossz:"&amp;szabászat!G74&amp;", szél.:"&amp;szabászat!H74&amp;"mm",IF(szabászat!G74&lt;100,"hossz:"&amp;szabászat!G74&amp;"mm",IF(szabászat!H74&lt;68,"szél.:"&amp;szabászat!H74&amp;"mm","")))))</f>
        <v/>
      </c>
      <c r="X59" s="60">
        <f t="shared" si="6"/>
        <v>0</v>
      </c>
      <c r="Y59" s="60">
        <f t="shared" si="7"/>
        <v>0</v>
      </c>
      <c r="Z59" s="60">
        <f t="shared" si="8"/>
        <v>0</v>
      </c>
      <c r="AA59" s="60">
        <f t="shared" si="9"/>
        <v>0</v>
      </c>
      <c r="AB59" s="60">
        <f t="shared" si="10"/>
        <v>0</v>
      </c>
      <c r="AD59" s="60">
        <f t="shared" si="11"/>
        <v>0</v>
      </c>
    </row>
    <row r="60" spans="1:30" x14ac:dyDescent="0.25">
      <c r="A60" s="15">
        <v>56</v>
      </c>
      <c r="B60" s="48" t="str">
        <f>IF(szabászat!E75="","",szabászat!E75)</f>
        <v/>
      </c>
      <c r="C60" s="49"/>
      <c r="D60" s="49"/>
      <c r="E60" s="52" t="str">
        <f>IF(szabászat!F75="","",IF(szabászat!D75=36,szabászat!F75*2,szabászat!F75))</f>
        <v/>
      </c>
      <c r="F60" s="51" t="str">
        <f t="shared" si="0"/>
        <v/>
      </c>
      <c r="G60" s="52" t="str">
        <f>IF(szabászat!G75="","",IF(AND(szabászat!D75=36,szabászat!G75&lt;=100),120,IF(szabászat!D75=36,szabászat!G75+20,IF(szabászat!G75&gt;=100,szabászat!G75,100))))</f>
        <v/>
      </c>
      <c r="H60" s="52" t="str">
        <f>IF(szabászat!H75="","",IF(AND(szabászat!D75=36,szabászat!H75&lt;=68),90,IF(szabászat!D75=36,szabászat!H75+20,IF(szabászat!H75&gt;=68,szabászat!H75,70))))</f>
        <v/>
      </c>
      <c r="I60" s="50" t="str">
        <f>IF(szabászat!D75="","",IF(szabászat!D75=36,18,szabászat!D75))</f>
        <v/>
      </c>
      <c r="J60" s="50" t="str">
        <f>IF(szabászat!C75="","",szabászat!C75)</f>
        <v/>
      </c>
      <c r="K60" s="53" t="str">
        <f t="shared" si="1"/>
        <v/>
      </c>
      <c r="L60" s="53" t="str">
        <f t="shared" si="2"/>
        <v/>
      </c>
      <c r="M60" s="50" t="str">
        <f>IF(szabászat!B75="","",szabászat!B75)</f>
        <v/>
      </c>
      <c r="N60" s="50" t="str">
        <f>IF(szabászat!I75="","",IF(szabászat!I75=1,"0,4mm "&amp;szabászat!$I$13,IF(szabászat!I75=2,"2mm "&amp;szabászat!$I$14,IF(szabászat!I75=3,"1mm "&amp;szabászat!$I$15,IF(szabászat!I75=4,"élléc "&amp;szabászat!$I$16)))))</f>
        <v/>
      </c>
      <c r="O60" s="50" t="str">
        <f>IF(szabászat!J75="","",IF(szabászat!J75=1,"0,4mm "&amp;szabászat!$I$13,IF(szabászat!J75=2,"2mm "&amp;szabászat!$I$14,IF(szabászat!J75=3,"1mm "&amp;szabászat!$I$15,IF(szabászat!J75=4,"élléc "&amp;szabászat!$I$16)))))</f>
        <v/>
      </c>
      <c r="P60" s="50" t="str">
        <f>IF(szabászat!K75="","",IF(szabászat!K75=1,"0,4mm "&amp;szabászat!$I$13,IF(szabászat!K75=2,"2mm "&amp;szabászat!$I$14,IF(szabászat!K75=3,"1mm "&amp;szabászat!$I$15,IF(szabászat!K75=4,"élléc "&amp;szabászat!$I$16)))))</f>
        <v/>
      </c>
      <c r="Q60" s="50" t="str">
        <f>IF(szabászat!L75="","",IF(szabászat!L75=1,"0,4mm "&amp;szabászat!$I$13,IF(szabászat!L75=2,"2mm "&amp;szabászat!$I$14,IF(szabászat!L75=3,"1mm "&amp;szabászat!$I$15,IF(szabászat!L75=4,"élléc "&amp;szabászat!$I$16)))))</f>
        <v/>
      </c>
      <c r="R60" s="51" t="str">
        <f t="shared" si="3"/>
        <v/>
      </c>
      <c r="S60" s="51" t="str">
        <f>IF(E60="","",IF(szabászat!M75="","www.suliwood.hu",#REF!))</f>
        <v/>
      </c>
      <c r="T60" s="50" t="str">
        <f t="shared" si="4"/>
        <v/>
      </c>
      <c r="U60" s="54" t="str">
        <f t="shared" si="5"/>
        <v/>
      </c>
      <c r="V60" s="56" t="str">
        <f>IF(szabászat!G75="","",IF(szabászat!D75=36,"DUPLUNG: "&amp;szabászat!G75&amp;"x"&amp;szabászat!H75,IF(AND(szabászat!G75&lt;100,szabászat!H75&lt;68),"hossz:"&amp;szabászat!G75&amp;", szél.:"&amp;szabászat!H75&amp;"mm",IF(szabászat!G75&lt;100,"hossz:"&amp;szabászat!G75&amp;"mm",IF(szabászat!H75&lt;68,"szél.:"&amp;szabászat!H75&amp;"mm","")))))</f>
        <v/>
      </c>
      <c r="X60" s="60">
        <f t="shared" si="6"/>
        <v>0</v>
      </c>
      <c r="Y60" s="60">
        <f t="shared" si="7"/>
        <v>0</v>
      </c>
      <c r="Z60" s="60">
        <f t="shared" si="8"/>
        <v>0</v>
      </c>
      <c r="AA60" s="60">
        <f t="shared" si="9"/>
        <v>0</v>
      </c>
      <c r="AB60" s="60">
        <f t="shared" si="10"/>
        <v>0</v>
      </c>
      <c r="AD60" s="60">
        <f t="shared" si="11"/>
        <v>0</v>
      </c>
    </row>
    <row r="61" spans="1:30" x14ac:dyDescent="0.25">
      <c r="A61" s="15">
        <v>57</v>
      </c>
      <c r="B61" s="48" t="str">
        <f>IF(szabászat!E76="","",szabászat!E76)</f>
        <v/>
      </c>
      <c r="C61" s="49"/>
      <c r="D61" s="49"/>
      <c r="E61" s="52" t="str">
        <f>IF(szabászat!F76="","",IF(szabászat!D76=36,szabászat!F76*2,szabászat!F76))</f>
        <v/>
      </c>
      <c r="F61" s="51" t="str">
        <f t="shared" si="0"/>
        <v/>
      </c>
      <c r="G61" s="52" t="str">
        <f>IF(szabászat!G76="","",IF(AND(szabászat!D76=36,szabászat!G76&lt;=100),120,IF(szabászat!D76=36,szabászat!G76+20,IF(szabászat!G76&gt;=100,szabászat!G76,100))))</f>
        <v/>
      </c>
      <c r="H61" s="52" t="str">
        <f>IF(szabászat!H76="","",IF(AND(szabászat!D76=36,szabászat!H76&lt;=68),90,IF(szabászat!D76=36,szabászat!H76+20,IF(szabászat!H76&gt;=68,szabászat!H76,70))))</f>
        <v/>
      </c>
      <c r="I61" s="50" t="str">
        <f>IF(szabászat!D76="","",IF(szabászat!D76=36,18,szabászat!D76))</f>
        <v/>
      </c>
      <c r="J61" s="50" t="str">
        <f>IF(szabászat!C76="","",szabászat!C76)</f>
        <v/>
      </c>
      <c r="K61" s="53" t="str">
        <f t="shared" si="1"/>
        <v/>
      </c>
      <c r="L61" s="53" t="str">
        <f t="shared" si="2"/>
        <v/>
      </c>
      <c r="M61" s="50" t="str">
        <f>IF(szabászat!B76="","",szabászat!B76)</f>
        <v/>
      </c>
      <c r="N61" s="50" t="str">
        <f>IF(szabászat!I76="","",IF(szabászat!I76=1,"0,4mm "&amp;szabászat!$I$13,IF(szabászat!I76=2,"2mm "&amp;szabászat!$I$14,IF(szabászat!I76=3,"1mm "&amp;szabászat!$I$15,IF(szabászat!I76=4,"élléc "&amp;szabászat!$I$16)))))</f>
        <v/>
      </c>
      <c r="O61" s="50" t="str">
        <f>IF(szabászat!J76="","",IF(szabászat!J76=1,"0,4mm "&amp;szabászat!$I$13,IF(szabászat!J76=2,"2mm "&amp;szabászat!$I$14,IF(szabászat!J76=3,"1mm "&amp;szabászat!$I$15,IF(szabászat!J76=4,"élléc "&amp;szabászat!$I$16)))))</f>
        <v/>
      </c>
      <c r="P61" s="50" t="str">
        <f>IF(szabászat!K76="","",IF(szabászat!K76=1,"0,4mm "&amp;szabászat!$I$13,IF(szabászat!K76=2,"2mm "&amp;szabászat!$I$14,IF(szabászat!K76=3,"1mm "&amp;szabászat!$I$15,IF(szabászat!K76=4,"élléc "&amp;szabászat!$I$16)))))</f>
        <v/>
      </c>
      <c r="Q61" s="50" t="str">
        <f>IF(szabászat!L76="","",IF(szabászat!L76=1,"0,4mm "&amp;szabászat!$I$13,IF(szabászat!L76=2,"2mm "&amp;szabászat!$I$14,IF(szabászat!L76=3,"1mm "&amp;szabászat!$I$15,IF(szabászat!L76=4,"élléc "&amp;szabászat!$I$16)))))</f>
        <v/>
      </c>
      <c r="R61" s="51" t="str">
        <f t="shared" si="3"/>
        <v/>
      </c>
      <c r="S61" s="51" t="str">
        <f>IF(E61="","",IF(szabászat!M76="","www.suliwood.hu",#REF!))</f>
        <v/>
      </c>
      <c r="T61" s="50" t="str">
        <f t="shared" si="4"/>
        <v/>
      </c>
      <c r="U61" s="54" t="str">
        <f t="shared" si="5"/>
        <v/>
      </c>
      <c r="V61" s="56" t="str">
        <f>IF(szabászat!G76="","",IF(szabászat!D76=36,"DUPLUNG: "&amp;szabászat!G76&amp;"x"&amp;szabászat!H76,IF(AND(szabászat!G76&lt;100,szabászat!H76&lt;68),"hossz:"&amp;szabászat!G76&amp;", szél.:"&amp;szabászat!H76&amp;"mm",IF(szabászat!G76&lt;100,"hossz:"&amp;szabászat!G76&amp;"mm",IF(szabászat!H76&lt;68,"szél.:"&amp;szabászat!H76&amp;"mm","")))))</f>
        <v/>
      </c>
      <c r="X61" s="60">
        <f t="shared" si="6"/>
        <v>0</v>
      </c>
      <c r="Y61" s="60">
        <f t="shared" si="7"/>
        <v>0</v>
      </c>
      <c r="Z61" s="60">
        <f t="shared" si="8"/>
        <v>0</v>
      </c>
      <c r="AA61" s="60">
        <f t="shared" si="9"/>
        <v>0</v>
      </c>
      <c r="AB61" s="60">
        <f t="shared" si="10"/>
        <v>0</v>
      </c>
      <c r="AD61" s="60">
        <f t="shared" si="11"/>
        <v>0</v>
      </c>
    </row>
    <row r="62" spans="1:30" x14ac:dyDescent="0.25">
      <c r="A62" s="15">
        <v>58</v>
      </c>
      <c r="B62" s="48" t="str">
        <f>IF(szabászat!E77="","",szabászat!E77)</f>
        <v/>
      </c>
      <c r="C62" s="49"/>
      <c r="D62" s="49"/>
      <c r="E62" s="52" t="str">
        <f>IF(szabászat!F77="","",IF(szabászat!D77=36,szabászat!F77*2,szabászat!F77))</f>
        <v/>
      </c>
      <c r="F62" s="51" t="str">
        <f t="shared" si="0"/>
        <v/>
      </c>
      <c r="G62" s="52" t="str">
        <f>IF(szabászat!G77="","",IF(AND(szabászat!D77=36,szabászat!G77&lt;=100),120,IF(szabászat!D77=36,szabászat!G77+20,IF(szabászat!G77&gt;=100,szabászat!G77,100))))</f>
        <v/>
      </c>
      <c r="H62" s="52" t="str">
        <f>IF(szabászat!H77="","",IF(AND(szabászat!D77=36,szabászat!H77&lt;=68),90,IF(szabászat!D77=36,szabászat!H77+20,IF(szabászat!H77&gt;=68,szabászat!H77,70))))</f>
        <v/>
      </c>
      <c r="I62" s="50" t="str">
        <f>IF(szabászat!D77="","",IF(szabászat!D77=36,18,szabászat!D77))</f>
        <v/>
      </c>
      <c r="J62" s="50" t="str">
        <f>IF(szabászat!C77="","",szabászat!C77)</f>
        <v/>
      </c>
      <c r="K62" s="53" t="str">
        <f t="shared" si="1"/>
        <v/>
      </c>
      <c r="L62" s="53" t="str">
        <f t="shared" si="2"/>
        <v/>
      </c>
      <c r="M62" s="50" t="str">
        <f>IF(szabászat!B77="","",szabászat!B77)</f>
        <v/>
      </c>
      <c r="N62" s="50" t="str">
        <f>IF(szabászat!I77="","",IF(szabászat!I77=1,"0,4mm "&amp;szabászat!$I$13,IF(szabászat!I77=2,"2mm "&amp;szabászat!$I$14,IF(szabászat!I77=3,"1mm "&amp;szabászat!$I$15,IF(szabászat!I77=4,"élléc "&amp;szabászat!$I$16)))))</f>
        <v/>
      </c>
      <c r="O62" s="50" t="str">
        <f>IF(szabászat!J77="","",IF(szabászat!J77=1,"0,4mm "&amp;szabászat!$I$13,IF(szabászat!J77=2,"2mm "&amp;szabászat!$I$14,IF(szabászat!J77=3,"1mm "&amp;szabászat!$I$15,IF(szabászat!J77=4,"élléc "&amp;szabászat!$I$16)))))</f>
        <v/>
      </c>
      <c r="P62" s="50" t="str">
        <f>IF(szabászat!K77="","",IF(szabászat!K77=1,"0,4mm "&amp;szabászat!$I$13,IF(szabászat!K77=2,"2mm "&amp;szabászat!$I$14,IF(szabászat!K77=3,"1mm "&amp;szabászat!$I$15,IF(szabászat!K77=4,"élléc "&amp;szabászat!$I$16)))))</f>
        <v/>
      </c>
      <c r="Q62" s="50" t="str">
        <f>IF(szabászat!L77="","",IF(szabászat!L77=1,"0,4mm "&amp;szabászat!$I$13,IF(szabászat!L77=2,"2mm "&amp;szabászat!$I$14,IF(szabászat!L77=3,"1mm "&amp;szabászat!$I$15,IF(szabászat!L77=4,"élléc "&amp;szabászat!$I$16)))))</f>
        <v/>
      </c>
      <c r="R62" s="51" t="str">
        <f t="shared" si="3"/>
        <v/>
      </c>
      <c r="S62" s="51" t="str">
        <f>IF(E62="","",IF(szabászat!M77="","www.suliwood.hu",#REF!))</f>
        <v/>
      </c>
      <c r="T62" s="50" t="str">
        <f t="shared" si="4"/>
        <v/>
      </c>
      <c r="U62" s="54" t="str">
        <f t="shared" si="5"/>
        <v/>
      </c>
      <c r="V62" s="56" t="str">
        <f>IF(szabászat!G77="","",IF(szabászat!D77=36,"DUPLUNG: "&amp;szabászat!G77&amp;"x"&amp;szabászat!H77,IF(AND(szabászat!G77&lt;100,szabászat!H77&lt;68),"hossz:"&amp;szabászat!G77&amp;", szél.:"&amp;szabászat!H77&amp;"mm",IF(szabászat!G77&lt;100,"hossz:"&amp;szabászat!G77&amp;"mm",IF(szabászat!H77&lt;68,"szél.:"&amp;szabászat!H77&amp;"mm","")))))</f>
        <v/>
      </c>
      <c r="X62" s="60">
        <f t="shared" si="6"/>
        <v>0</v>
      </c>
      <c r="Y62" s="60">
        <f t="shared" si="7"/>
        <v>0</v>
      </c>
      <c r="Z62" s="60">
        <f t="shared" si="8"/>
        <v>0</v>
      </c>
      <c r="AA62" s="60">
        <f t="shared" si="9"/>
        <v>0</v>
      </c>
      <c r="AB62" s="60">
        <f t="shared" si="10"/>
        <v>0</v>
      </c>
      <c r="AD62" s="60">
        <f t="shared" si="11"/>
        <v>0</v>
      </c>
    </row>
    <row r="63" spans="1:30" x14ac:dyDescent="0.25">
      <c r="A63" s="15">
        <v>59</v>
      </c>
      <c r="B63" s="48" t="str">
        <f>IF(szabászat!E78="","",szabászat!E78)</f>
        <v/>
      </c>
      <c r="C63" s="49"/>
      <c r="D63" s="49"/>
      <c r="E63" s="52" t="str">
        <f>IF(szabászat!F78="","",IF(szabászat!D78=36,szabászat!F78*2,szabászat!F78))</f>
        <v/>
      </c>
      <c r="F63" s="51" t="str">
        <f t="shared" si="0"/>
        <v/>
      </c>
      <c r="G63" s="52" t="str">
        <f>IF(szabászat!G78="","",IF(AND(szabászat!D78=36,szabászat!G78&lt;=100),120,IF(szabászat!D78=36,szabászat!G78+20,IF(szabászat!G78&gt;=100,szabászat!G78,100))))</f>
        <v/>
      </c>
      <c r="H63" s="52" t="str">
        <f>IF(szabászat!H78="","",IF(AND(szabászat!D78=36,szabászat!H78&lt;=68),90,IF(szabászat!D78=36,szabászat!H78+20,IF(szabászat!H78&gt;=68,szabászat!H78,70))))</f>
        <v/>
      </c>
      <c r="I63" s="50" t="str">
        <f>IF(szabászat!D78="","",IF(szabászat!D78=36,18,szabászat!D78))</f>
        <v/>
      </c>
      <c r="J63" s="50" t="str">
        <f>IF(szabászat!C78="","",szabászat!C78)</f>
        <v/>
      </c>
      <c r="K63" s="53" t="str">
        <f t="shared" si="1"/>
        <v/>
      </c>
      <c r="L63" s="53" t="str">
        <f t="shared" si="2"/>
        <v/>
      </c>
      <c r="M63" s="50" t="str">
        <f>IF(szabászat!B78="","",szabászat!B78)</f>
        <v/>
      </c>
      <c r="N63" s="50" t="str">
        <f>IF(szabászat!I78="","",IF(szabászat!I78=1,"0,4mm "&amp;szabászat!$I$13,IF(szabászat!I78=2,"2mm "&amp;szabászat!$I$14,IF(szabászat!I78=3,"1mm "&amp;szabászat!$I$15,IF(szabászat!I78=4,"élléc "&amp;szabászat!$I$16)))))</f>
        <v/>
      </c>
      <c r="O63" s="50" t="str">
        <f>IF(szabászat!J78="","",IF(szabászat!J78=1,"0,4mm "&amp;szabászat!$I$13,IF(szabászat!J78=2,"2mm "&amp;szabászat!$I$14,IF(szabászat!J78=3,"1mm "&amp;szabászat!$I$15,IF(szabászat!J78=4,"élléc "&amp;szabászat!$I$16)))))</f>
        <v/>
      </c>
      <c r="P63" s="50" t="str">
        <f>IF(szabászat!K78="","",IF(szabászat!K78=1,"0,4mm "&amp;szabászat!$I$13,IF(szabászat!K78=2,"2mm "&amp;szabászat!$I$14,IF(szabászat!K78=3,"1mm "&amp;szabászat!$I$15,IF(szabászat!K78=4,"élléc "&amp;szabászat!$I$16)))))</f>
        <v/>
      </c>
      <c r="Q63" s="50" t="str">
        <f>IF(szabászat!L78="","",IF(szabászat!L78=1,"0,4mm "&amp;szabászat!$I$13,IF(szabászat!L78=2,"2mm "&amp;szabászat!$I$14,IF(szabászat!L78=3,"1mm "&amp;szabászat!$I$15,IF(szabászat!L78=4,"élléc "&amp;szabászat!$I$16)))))</f>
        <v/>
      </c>
      <c r="R63" s="51" t="str">
        <f t="shared" si="3"/>
        <v/>
      </c>
      <c r="S63" s="51" t="str">
        <f>IF(E63="","",IF(szabászat!M78="","www.suliwood.hu",#REF!))</f>
        <v/>
      </c>
      <c r="T63" s="50" t="str">
        <f t="shared" si="4"/>
        <v/>
      </c>
      <c r="U63" s="54" t="str">
        <f t="shared" si="5"/>
        <v/>
      </c>
      <c r="V63" s="56" t="str">
        <f>IF(szabászat!G78="","",IF(szabászat!D78=36,"DUPLUNG: "&amp;szabászat!G78&amp;"x"&amp;szabászat!H78,IF(AND(szabászat!G78&lt;100,szabászat!H78&lt;68),"hossz:"&amp;szabászat!G78&amp;", szél.:"&amp;szabászat!H78&amp;"mm",IF(szabászat!G78&lt;100,"hossz:"&amp;szabászat!G78&amp;"mm",IF(szabászat!H78&lt;68,"szél.:"&amp;szabászat!H78&amp;"mm","")))))</f>
        <v/>
      </c>
      <c r="X63" s="60">
        <f t="shared" si="6"/>
        <v>0</v>
      </c>
      <c r="Y63" s="60">
        <f t="shared" si="7"/>
        <v>0</v>
      </c>
      <c r="Z63" s="60">
        <f t="shared" si="8"/>
        <v>0</v>
      </c>
      <c r="AA63" s="60">
        <f t="shared" si="9"/>
        <v>0</v>
      </c>
      <c r="AB63" s="60">
        <f t="shared" si="10"/>
        <v>0</v>
      </c>
      <c r="AD63" s="60">
        <f t="shared" si="11"/>
        <v>0</v>
      </c>
    </row>
    <row r="64" spans="1:30" x14ac:dyDescent="0.25">
      <c r="A64" s="15">
        <v>60</v>
      </c>
      <c r="B64" s="48" t="str">
        <f>IF(szabászat!E79="","",szabászat!E79)</f>
        <v/>
      </c>
      <c r="C64" s="49"/>
      <c r="D64" s="49"/>
      <c r="E64" s="52" t="str">
        <f>IF(szabászat!F79="","",IF(szabászat!D79=36,szabászat!F79*2,szabászat!F79))</f>
        <v/>
      </c>
      <c r="F64" s="51" t="str">
        <f t="shared" si="0"/>
        <v/>
      </c>
      <c r="G64" s="52" t="str">
        <f>IF(szabászat!G79="","",IF(AND(szabászat!D79=36,szabászat!G79&lt;=100),120,IF(szabászat!D79=36,szabászat!G79+20,IF(szabászat!G79&gt;=100,szabászat!G79,100))))</f>
        <v/>
      </c>
      <c r="H64" s="52" t="str">
        <f>IF(szabászat!H79="","",IF(AND(szabászat!D79=36,szabászat!H79&lt;=68),90,IF(szabászat!D79=36,szabászat!H79+20,IF(szabászat!H79&gt;=68,szabászat!H79,70))))</f>
        <v/>
      </c>
      <c r="I64" s="50" t="str">
        <f>IF(szabászat!D79="","",IF(szabászat!D79=36,18,szabászat!D79))</f>
        <v/>
      </c>
      <c r="J64" s="50" t="str">
        <f>IF(szabászat!C79="","",szabászat!C79)</f>
        <v/>
      </c>
      <c r="K64" s="53" t="str">
        <f t="shared" si="1"/>
        <v/>
      </c>
      <c r="L64" s="53" t="str">
        <f t="shared" si="2"/>
        <v/>
      </c>
      <c r="M64" s="50" t="str">
        <f>IF(szabászat!B79="","",szabászat!B79)</f>
        <v/>
      </c>
      <c r="N64" s="50" t="str">
        <f>IF(szabászat!I79="","",IF(szabászat!I79=1,"0,4mm "&amp;szabászat!$I$13,IF(szabászat!I79=2,"2mm "&amp;szabászat!$I$14,IF(szabászat!I79=3,"1mm "&amp;szabászat!$I$15,IF(szabászat!I79=4,"élléc "&amp;szabászat!$I$16)))))</f>
        <v/>
      </c>
      <c r="O64" s="50" t="str">
        <f>IF(szabászat!J79="","",IF(szabászat!J79=1,"0,4mm "&amp;szabászat!$I$13,IF(szabászat!J79=2,"2mm "&amp;szabászat!$I$14,IF(szabászat!J79=3,"1mm "&amp;szabászat!$I$15,IF(szabászat!J79=4,"élléc "&amp;szabászat!$I$16)))))</f>
        <v/>
      </c>
      <c r="P64" s="50" t="str">
        <f>IF(szabászat!K79="","",IF(szabászat!K79=1,"0,4mm "&amp;szabászat!$I$13,IF(szabászat!K79=2,"2mm "&amp;szabászat!$I$14,IF(szabászat!K79=3,"1mm "&amp;szabászat!$I$15,IF(szabászat!K79=4,"élléc "&amp;szabászat!$I$16)))))</f>
        <v/>
      </c>
      <c r="Q64" s="50" t="str">
        <f>IF(szabászat!L79="","",IF(szabászat!L79=1,"0,4mm "&amp;szabászat!$I$13,IF(szabászat!L79=2,"2mm "&amp;szabászat!$I$14,IF(szabászat!L79=3,"1mm "&amp;szabászat!$I$15,IF(szabászat!L79=4,"élléc "&amp;szabászat!$I$16)))))</f>
        <v/>
      </c>
      <c r="R64" s="51" t="str">
        <f t="shared" si="3"/>
        <v/>
      </c>
      <c r="S64" s="51" t="str">
        <f>IF(E64="","",IF(szabászat!M79="","www.suliwood.hu",#REF!))</f>
        <v/>
      </c>
      <c r="T64" s="50" t="str">
        <f t="shared" si="4"/>
        <v/>
      </c>
      <c r="U64" s="54" t="str">
        <f t="shared" si="5"/>
        <v/>
      </c>
      <c r="V64" s="56" t="str">
        <f>IF(szabászat!G79="","",IF(szabászat!D79=36,"DUPLUNG: "&amp;szabászat!G79&amp;"x"&amp;szabászat!H79,IF(AND(szabászat!G79&lt;100,szabászat!H79&lt;68),"hossz:"&amp;szabászat!G79&amp;", szél.:"&amp;szabászat!H79&amp;"mm",IF(szabászat!G79&lt;100,"hossz:"&amp;szabászat!G79&amp;"mm",IF(szabászat!H79&lt;68,"szél.:"&amp;szabászat!H79&amp;"mm","")))))</f>
        <v/>
      </c>
      <c r="X64" s="60">
        <f t="shared" si="6"/>
        <v>0</v>
      </c>
      <c r="Y64" s="60">
        <f t="shared" si="7"/>
        <v>0</v>
      </c>
      <c r="Z64" s="60">
        <f t="shared" si="8"/>
        <v>0</v>
      </c>
      <c r="AA64" s="60">
        <f t="shared" si="9"/>
        <v>0</v>
      </c>
      <c r="AB64" s="60">
        <f t="shared" si="10"/>
        <v>0</v>
      </c>
      <c r="AD64" s="60">
        <f t="shared" si="11"/>
        <v>0</v>
      </c>
    </row>
    <row r="65" spans="1:30" x14ac:dyDescent="0.25">
      <c r="A65" s="15">
        <v>61</v>
      </c>
      <c r="B65" s="48" t="str">
        <f>IF(szabászat!E80="","",szabászat!E80)</f>
        <v/>
      </c>
      <c r="C65" s="49"/>
      <c r="D65" s="49"/>
      <c r="E65" s="52" t="str">
        <f>IF(szabászat!F80="","",IF(szabászat!D80=36,szabászat!F80*2,szabászat!F80))</f>
        <v/>
      </c>
      <c r="F65" s="51" t="str">
        <f t="shared" si="0"/>
        <v/>
      </c>
      <c r="G65" s="52" t="str">
        <f>IF(szabászat!G80="","",IF(AND(szabászat!D80=36,szabászat!G80&lt;=100),120,IF(szabászat!D80=36,szabászat!G80+20,IF(szabászat!G80&gt;=100,szabászat!G80,100))))</f>
        <v/>
      </c>
      <c r="H65" s="52" t="str">
        <f>IF(szabászat!H80="","",IF(AND(szabászat!D80=36,szabászat!H80&lt;=68),90,IF(szabászat!D80=36,szabászat!H80+20,IF(szabászat!H80&gt;=68,szabászat!H80,70))))</f>
        <v/>
      </c>
      <c r="I65" s="50" t="str">
        <f>IF(szabászat!D80="","",IF(szabászat!D80=36,18,szabászat!D80))</f>
        <v/>
      </c>
      <c r="J65" s="50" t="str">
        <f>IF(szabászat!C80="","",szabászat!C80)</f>
        <v/>
      </c>
      <c r="K65" s="53" t="str">
        <f t="shared" si="1"/>
        <v/>
      </c>
      <c r="L65" s="53" t="str">
        <f t="shared" si="2"/>
        <v/>
      </c>
      <c r="M65" s="50" t="str">
        <f>IF(szabászat!B80="","",szabászat!B80)</f>
        <v/>
      </c>
      <c r="N65" s="50" t="str">
        <f>IF(szabászat!I80="","",IF(szabászat!I80=1,"0,4mm "&amp;szabászat!$I$13,IF(szabászat!I80=2,"2mm "&amp;szabászat!$I$14,IF(szabászat!I80=3,"1mm "&amp;szabászat!$I$15,IF(szabászat!I80=4,"élléc "&amp;szabászat!$I$16)))))</f>
        <v/>
      </c>
      <c r="O65" s="50" t="str">
        <f>IF(szabászat!J80="","",IF(szabászat!J80=1,"0,4mm "&amp;szabászat!$I$13,IF(szabászat!J80=2,"2mm "&amp;szabászat!$I$14,IF(szabászat!J80=3,"1mm "&amp;szabászat!$I$15,IF(szabászat!J80=4,"élléc "&amp;szabászat!$I$16)))))</f>
        <v/>
      </c>
      <c r="P65" s="50" t="str">
        <f>IF(szabászat!K80="","",IF(szabászat!K80=1,"0,4mm "&amp;szabászat!$I$13,IF(szabászat!K80=2,"2mm "&amp;szabászat!$I$14,IF(szabászat!K80=3,"1mm "&amp;szabászat!$I$15,IF(szabászat!K80=4,"élléc "&amp;szabászat!$I$16)))))</f>
        <v/>
      </c>
      <c r="Q65" s="50" t="str">
        <f>IF(szabászat!L80="","",IF(szabászat!L80=1,"0,4mm "&amp;szabászat!$I$13,IF(szabászat!L80=2,"2mm "&amp;szabászat!$I$14,IF(szabászat!L80=3,"1mm "&amp;szabászat!$I$15,IF(szabászat!L80=4,"élléc "&amp;szabászat!$I$16)))))</f>
        <v/>
      </c>
      <c r="R65" s="51" t="str">
        <f t="shared" si="3"/>
        <v/>
      </c>
      <c r="S65" s="51" t="str">
        <f>IF(E65="","",IF(szabászat!M80="","www.suliwood.hu",#REF!))</f>
        <v/>
      </c>
      <c r="T65" s="50" t="str">
        <f t="shared" si="4"/>
        <v/>
      </c>
      <c r="U65" s="54" t="str">
        <f t="shared" si="5"/>
        <v/>
      </c>
      <c r="V65" s="56" t="str">
        <f>IF(szabászat!G80="","",IF(szabászat!D80=36,"DUPLUNG: "&amp;szabászat!G80&amp;"x"&amp;szabászat!H80,IF(AND(szabászat!G80&lt;100,szabászat!H80&lt;68),"hossz:"&amp;szabászat!G80&amp;", szél.:"&amp;szabászat!H80&amp;"mm",IF(szabászat!G80&lt;100,"hossz:"&amp;szabászat!G80&amp;"mm",IF(szabászat!H80&lt;68,"szél.:"&amp;szabászat!H80&amp;"mm","")))))</f>
        <v/>
      </c>
      <c r="X65" s="60">
        <f t="shared" si="6"/>
        <v>0</v>
      </c>
      <c r="Y65" s="60">
        <f t="shared" si="7"/>
        <v>0</v>
      </c>
      <c r="Z65" s="60">
        <f t="shared" si="8"/>
        <v>0</v>
      </c>
      <c r="AA65" s="60">
        <f t="shared" si="9"/>
        <v>0</v>
      </c>
      <c r="AB65" s="60">
        <f t="shared" si="10"/>
        <v>0</v>
      </c>
      <c r="AD65" s="60">
        <f t="shared" si="11"/>
        <v>0</v>
      </c>
    </row>
    <row r="66" spans="1:30" x14ac:dyDescent="0.25">
      <c r="A66" s="15">
        <v>62</v>
      </c>
      <c r="B66" s="48" t="str">
        <f>IF(szabászat!E81="","",szabászat!E81)</f>
        <v/>
      </c>
      <c r="C66" s="49"/>
      <c r="D66" s="49"/>
      <c r="E66" s="52" t="str">
        <f>IF(szabászat!F81="","",IF(szabászat!D81=36,szabászat!F81*2,szabászat!F81))</f>
        <v/>
      </c>
      <c r="F66" s="51" t="str">
        <f t="shared" si="0"/>
        <v/>
      </c>
      <c r="G66" s="52" t="str">
        <f>IF(szabászat!G81="","",IF(AND(szabászat!D81=36,szabászat!G81&lt;=100),120,IF(szabászat!D81=36,szabászat!G81+20,IF(szabászat!G81&gt;=100,szabászat!G81,100))))</f>
        <v/>
      </c>
      <c r="H66" s="52" t="str">
        <f>IF(szabászat!H81="","",IF(AND(szabászat!D81=36,szabászat!H81&lt;=68),90,IF(szabászat!D81=36,szabászat!H81+20,IF(szabászat!H81&gt;=68,szabászat!H81,70))))</f>
        <v/>
      </c>
      <c r="I66" s="50" t="str">
        <f>IF(szabászat!D81="","",IF(szabászat!D81=36,18,szabászat!D81))</f>
        <v/>
      </c>
      <c r="J66" s="50" t="str">
        <f>IF(szabászat!C81="","",szabászat!C81)</f>
        <v/>
      </c>
      <c r="K66" s="53" t="str">
        <f t="shared" si="1"/>
        <v/>
      </c>
      <c r="L66" s="53" t="str">
        <f t="shared" si="2"/>
        <v/>
      </c>
      <c r="M66" s="50" t="str">
        <f>IF(szabászat!B81="","",szabászat!B81)</f>
        <v/>
      </c>
      <c r="N66" s="50" t="str">
        <f>IF(szabászat!I81="","",IF(szabászat!I81=1,"0,4mm "&amp;szabászat!$I$13,IF(szabászat!I81=2,"2mm "&amp;szabászat!$I$14,IF(szabászat!I81=3,"1mm "&amp;szabászat!$I$15,IF(szabászat!I81=4,"élléc "&amp;szabászat!$I$16)))))</f>
        <v/>
      </c>
      <c r="O66" s="50" t="str">
        <f>IF(szabászat!J81="","",IF(szabászat!J81=1,"0,4mm "&amp;szabászat!$I$13,IF(szabászat!J81=2,"2mm "&amp;szabászat!$I$14,IF(szabászat!J81=3,"1mm "&amp;szabászat!$I$15,IF(szabászat!J81=4,"élléc "&amp;szabászat!$I$16)))))</f>
        <v/>
      </c>
      <c r="P66" s="50" t="str">
        <f>IF(szabászat!K81="","",IF(szabászat!K81=1,"0,4mm "&amp;szabászat!$I$13,IF(szabászat!K81=2,"2mm "&amp;szabászat!$I$14,IF(szabászat!K81=3,"1mm "&amp;szabászat!$I$15,IF(szabászat!K81=4,"élléc "&amp;szabászat!$I$16)))))</f>
        <v/>
      </c>
      <c r="Q66" s="50" t="str">
        <f>IF(szabászat!L81="","",IF(szabászat!L81=1,"0,4mm "&amp;szabászat!$I$13,IF(szabászat!L81=2,"2mm "&amp;szabászat!$I$14,IF(szabászat!L81=3,"1mm "&amp;szabászat!$I$15,IF(szabászat!L81=4,"élléc "&amp;szabászat!$I$16)))))</f>
        <v/>
      </c>
      <c r="R66" s="51" t="str">
        <f t="shared" si="3"/>
        <v/>
      </c>
      <c r="S66" s="51" t="str">
        <f>IF(E66="","",IF(szabászat!M81="","www.suliwood.hu",#REF!))</f>
        <v/>
      </c>
      <c r="T66" s="50" t="str">
        <f t="shared" si="4"/>
        <v/>
      </c>
      <c r="U66" s="54" t="str">
        <f t="shared" si="5"/>
        <v/>
      </c>
      <c r="V66" s="56" t="str">
        <f>IF(szabászat!G81="","",IF(szabászat!D81=36,"DUPLUNG: "&amp;szabászat!G81&amp;"x"&amp;szabászat!H81,IF(AND(szabászat!G81&lt;100,szabászat!H81&lt;68),"hossz:"&amp;szabászat!G81&amp;", szél.:"&amp;szabászat!H81&amp;"mm",IF(szabászat!G81&lt;100,"hossz:"&amp;szabászat!G81&amp;"mm",IF(szabászat!H81&lt;68,"szél.:"&amp;szabászat!H81&amp;"mm","")))))</f>
        <v/>
      </c>
      <c r="X66" s="60">
        <f t="shared" si="6"/>
        <v>0</v>
      </c>
      <c r="Y66" s="60">
        <f t="shared" si="7"/>
        <v>0</v>
      </c>
      <c r="Z66" s="60">
        <f t="shared" si="8"/>
        <v>0</v>
      </c>
      <c r="AA66" s="60">
        <f t="shared" si="9"/>
        <v>0</v>
      </c>
      <c r="AB66" s="60">
        <f t="shared" si="10"/>
        <v>0</v>
      </c>
      <c r="AD66" s="60">
        <f t="shared" si="11"/>
        <v>0</v>
      </c>
    </row>
    <row r="67" spans="1:30" x14ac:dyDescent="0.25">
      <c r="A67" s="15">
        <v>63</v>
      </c>
      <c r="B67" s="48" t="str">
        <f>IF(szabászat!E82="","",szabászat!E82)</f>
        <v/>
      </c>
      <c r="C67" s="49"/>
      <c r="D67" s="49"/>
      <c r="E67" s="52" t="str">
        <f>IF(szabászat!F82="","",IF(szabászat!D82=36,szabászat!F82*2,szabászat!F82))</f>
        <v/>
      </c>
      <c r="F67" s="51" t="str">
        <f t="shared" si="0"/>
        <v/>
      </c>
      <c r="G67" s="52" t="str">
        <f>IF(szabászat!G82="","",IF(AND(szabászat!D82=36,szabászat!G82&lt;=100),120,IF(szabászat!D82=36,szabászat!G82+20,IF(szabászat!G82&gt;=100,szabászat!G82,100))))</f>
        <v/>
      </c>
      <c r="H67" s="52" t="str">
        <f>IF(szabászat!H82="","",IF(AND(szabászat!D82=36,szabászat!H82&lt;=68),90,IF(szabászat!D82=36,szabászat!H82+20,IF(szabászat!H82&gt;=68,szabászat!H82,70))))</f>
        <v/>
      </c>
      <c r="I67" s="50" t="str">
        <f>IF(szabászat!D82="","",IF(szabászat!D82=36,18,szabászat!D82))</f>
        <v/>
      </c>
      <c r="J67" s="50" t="str">
        <f>IF(szabászat!C82="","",szabászat!C82)</f>
        <v/>
      </c>
      <c r="K67" s="53" t="str">
        <f t="shared" si="1"/>
        <v/>
      </c>
      <c r="L67" s="53" t="str">
        <f t="shared" si="2"/>
        <v/>
      </c>
      <c r="M67" s="50" t="str">
        <f>IF(szabászat!B82="","",szabászat!B82)</f>
        <v/>
      </c>
      <c r="N67" s="50" t="str">
        <f>IF(szabászat!I82="","",IF(szabászat!I82=1,"0,4mm "&amp;szabászat!$I$13,IF(szabászat!I82=2,"2mm "&amp;szabászat!$I$14,IF(szabászat!I82=3,"1mm "&amp;szabászat!$I$15,IF(szabászat!I82=4,"élléc "&amp;szabászat!$I$16)))))</f>
        <v/>
      </c>
      <c r="O67" s="50" t="str">
        <f>IF(szabászat!J82="","",IF(szabászat!J82=1,"0,4mm "&amp;szabászat!$I$13,IF(szabászat!J82=2,"2mm "&amp;szabászat!$I$14,IF(szabászat!J82=3,"1mm "&amp;szabászat!$I$15,IF(szabászat!J82=4,"élléc "&amp;szabászat!$I$16)))))</f>
        <v/>
      </c>
      <c r="P67" s="50" t="str">
        <f>IF(szabászat!K82="","",IF(szabászat!K82=1,"0,4mm "&amp;szabászat!$I$13,IF(szabászat!K82=2,"2mm "&amp;szabászat!$I$14,IF(szabászat!K82=3,"1mm "&amp;szabászat!$I$15,IF(szabászat!K82=4,"élléc "&amp;szabászat!$I$16)))))</f>
        <v/>
      </c>
      <c r="Q67" s="50" t="str">
        <f>IF(szabászat!L82="","",IF(szabászat!L82=1,"0,4mm "&amp;szabászat!$I$13,IF(szabászat!L82=2,"2mm "&amp;szabászat!$I$14,IF(szabászat!L82=3,"1mm "&amp;szabászat!$I$15,IF(szabászat!L82=4,"élléc "&amp;szabászat!$I$16)))))</f>
        <v/>
      </c>
      <c r="R67" s="51" t="str">
        <f t="shared" si="3"/>
        <v/>
      </c>
      <c r="S67" s="51" t="str">
        <f>IF(E67="","",IF(szabászat!M82="","www.suliwood.hu",#REF!))</f>
        <v/>
      </c>
      <c r="T67" s="50" t="str">
        <f t="shared" si="4"/>
        <v/>
      </c>
      <c r="U67" s="54" t="str">
        <f t="shared" si="5"/>
        <v/>
      </c>
      <c r="V67" s="56" t="str">
        <f>IF(szabászat!G82="","",IF(szabászat!D82=36,"DUPLUNG: "&amp;szabászat!G82&amp;"x"&amp;szabászat!H82,IF(AND(szabászat!G82&lt;100,szabászat!H82&lt;68),"hossz:"&amp;szabászat!G82&amp;", szél.:"&amp;szabászat!H82&amp;"mm",IF(szabászat!G82&lt;100,"hossz:"&amp;szabászat!G82&amp;"mm",IF(szabászat!H82&lt;68,"szél.:"&amp;szabászat!H82&amp;"mm","")))))</f>
        <v/>
      </c>
      <c r="X67" s="60">
        <f t="shared" si="6"/>
        <v>0</v>
      </c>
      <c r="Y67" s="60">
        <f t="shared" si="7"/>
        <v>0</v>
      </c>
      <c r="Z67" s="60">
        <f t="shared" si="8"/>
        <v>0</v>
      </c>
      <c r="AA67" s="60">
        <f t="shared" si="9"/>
        <v>0</v>
      </c>
      <c r="AB67" s="60">
        <f t="shared" si="10"/>
        <v>0</v>
      </c>
      <c r="AD67" s="60">
        <f t="shared" si="11"/>
        <v>0</v>
      </c>
    </row>
    <row r="68" spans="1:30" x14ac:dyDescent="0.25">
      <c r="A68" s="15">
        <v>64</v>
      </c>
      <c r="B68" s="48" t="str">
        <f>IF(szabászat!E83="","",szabászat!E83)</f>
        <v/>
      </c>
      <c r="C68" s="49"/>
      <c r="D68" s="49"/>
      <c r="E68" s="52" t="str">
        <f>IF(szabászat!F83="","",IF(szabászat!D83=36,szabászat!F83*2,szabászat!F83))</f>
        <v/>
      </c>
      <c r="F68" s="51" t="str">
        <f t="shared" si="0"/>
        <v/>
      </c>
      <c r="G68" s="52" t="str">
        <f>IF(szabászat!G83="","",IF(AND(szabászat!D83=36,szabászat!G83&lt;=100),120,IF(szabászat!D83=36,szabászat!G83+20,IF(szabászat!G83&gt;=100,szabászat!G83,100))))</f>
        <v/>
      </c>
      <c r="H68" s="52" t="str">
        <f>IF(szabászat!H83="","",IF(AND(szabászat!D83=36,szabászat!H83&lt;=68),90,IF(szabászat!D83=36,szabászat!H83+20,IF(szabászat!H83&gt;=68,szabászat!H83,70))))</f>
        <v/>
      </c>
      <c r="I68" s="50" t="str">
        <f>IF(szabászat!D83="","",IF(szabászat!D83=36,18,szabászat!D83))</f>
        <v/>
      </c>
      <c r="J68" s="50" t="str">
        <f>IF(szabászat!C83="","",szabászat!C83)</f>
        <v/>
      </c>
      <c r="K68" s="53" t="str">
        <f t="shared" si="1"/>
        <v/>
      </c>
      <c r="L68" s="53" t="str">
        <f t="shared" si="2"/>
        <v/>
      </c>
      <c r="M68" s="50" t="str">
        <f>IF(szabászat!B83="","",szabászat!B83)</f>
        <v/>
      </c>
      <c r="N68" s="50" t="str">
        <f>IF(szabászat!I83="","",IF(szabászat!I83=1,"0,4mm "&amp;szabászat!$I$13,IF(szabászat!I83=2,"2mm "&amp;szabászat!$I$14,IF(szabászat!I83=3,"1mm "&amp;szabászat!$I$15,IF(szabászat!I83=4,"élléc "&amp;szabászat!$I$16)))))</f>
        <v/>
      </c>
      <c r="O68" s="50" t="str">
        <f>IF(szabászat!J83="","",IF(szabászat!J83=1,"0,4mm "&amp;szabászat!$I$13,IF(szabászat!J83=2,"2mm "&amp;szabászat!$I$14,IF(szabászat!J83=3,"1mm "&amp;szabászat!$I$15,IF(szabászat!J83=4,"élléc "&amp;szabászat!$I$16)))))</f>
        <v/>
      </c>
      <c r="P68" s="50" t="str">
        <f>IF(szabászat!K83="","",IF(szabászat!K83=1,"0,4mm "&amp;szabászat!$I$13,IF(szabászat!K83=2,"2mm "&amp;szabászat!$I$14,IF(szabászat!K83=3,"1mm "&amp;szabászat!$I$15,IF(szabászat!K83=4,"élléc "&amp;szabászat!$I$16)))))</f>
        <v/>
      </c>
      <c r="Q68" s="50" t="str">
        <f>IF(szabászat!L83="","",IF(szabászat!L83=1,"0,4mm "&amp;szabászat!$I$13,IF(szabászat!L83=2,"2mm "&amp;szabászat!$I$14,IF(szabászat!L83=3,"1mm "&amp;szabászat!$I$15,IF(szabászat!L83=4,"élléc "&amp;szabászat!$I$16)))))</f>
        <v/>
      </c>
      <c r="R68" s="51" t="str">
        <f t="shared" si="3"/>
        <v/>
      </c>
      <c r="S68" s="51" t="str">
        <f>IF(E68="","",IF(szabászat!M83="","www.suliwood.hu",#REF!))</f>
        <v/>
      </c>
      <c r="T68" s="50" t="str">
        <f t="shared" si="4"/>
        <v/>
      </c>
      <c r="U68" s="54" t="str">
        <f t="shared" si="5"/>
        <v/>
      </c>
      <c r="V68" s="56" t="str">
        <f>IF(szabászat!G83="","",IF(szabászat!D83=36,"DUPLUNG: "&amp;szabászat!G83&amp;"x"&amp;szabászat!H83,IF(AND(szabászat!G83&lt;100,szabászat!H83&lt;68),"hossz:"&amp;szabászat!G83&amp;", szél.:"&amp;szabászat!H83&amp;"mm",IF(szabászat!G83&lt;100,"hossz:"&amp;szabászat!G83&amp;"mm",IF(szabászat!H83&lt;68,"szél.:"&amp;szabászat!H83&amp;"mm","")))))</f>
        <v/>
      </c>
      <c r="X68" s="60">
        <f t="shared" si="6"/>
        <v>0</v>
      </c>
      <c r="Y68" s="60">
        <f t="shared" si="7"/>
        <v>0</v>
      </c>
      <c r="Z68" s="60">
        <f t="shared" si="8"/>
        <v>0</v>
      </c>
      <c r="AA68" s="60">
        <f t="shared" si="9"/>
        <v>0</v>
      </c>
      <c r="AB68" s="60">
        <f t="shared" si="10"/>
        <v>0</v>
      </c>
      <c r="AD68" s="60">
        <f t="shared" si="11"/>
        <v>0</v>
      </c>
    </row>
    <row r="69" spans="1:30" x14ac:dyDescent="0.25">
      <c r="A69" s="15">
        <v>65</v>
      </c>
      <c r="B69" s="48" t="str">
        <f>IF(szabászat!E84="","",szabászat!E84)</f>
        <v/>
      </c>
      <c r="C69" s="49"/>
      <c r="D69" s="49"/>
      <c r="E69" s="52" t="str">
        <f>IF(szabászat!F84="","",IF(szabászat!D84=36,szabászat!F84*2,szabászat!F84))</f>
        <v/>
      </c>
      <c r="F69" s="51" t="str">
        <f t="shared" si="0"/>
        <v/>
      </c>
      <c r="G69" s="52" t="str">
        <f>IF(szabászat!G84="","",IF(AND(szabászat!D84=36,szabászat!G84&lt;=100),120,IF(szabászat!D84=36,szabászat!G84+20,IF(szabászat!G84&gt;=100,szabászat!G84,100))))</f>
        <v/>
      </c>
      <c r="H69" s="52" t="str">
        <f>IF(szabászat!H84="","",IF(AND(szabászat!D84=36,szabászat!H84&lt;=68),90,IF(szabászat!D84=36,szabászat!H84+20,IF(szabászat!H84&gt;=68,szabászat!H84,70))))</f>
        <v/>
      </c>
      <c r="I69" s="50" t="str">
        <f>IF(szabászat!D84="","",IF(szabászat!D84=36,18,szabászat!D84))</f>
        <v/>
      </c>
      <c r="J69" s="50" t="str">
        <f>IF(szabászat!C84="","",szabászat!C84)</f>
        <v/>
      </c>
      <c r="K69" s="53" t="str">
        <f t="shared" si="1"/>
        <v/>
      </c>
      <c r="L69" s="53" t="str">
        <f t="shared" si="2"/>
        <v/>
      </c>
      <c r="M69" s="50" t="str">
        <f>IF(szabászat!B84="","",szabászat!B84)</f>
        <v/>
      </c>
      <c r="N69" s="50" t="str">
        <f>IF(szabászat!I84="","",IF(szabászat!I84=1,"0,4mm "&amp;szabászat!$I$13,IF(szabászat!I84=2,"2mm "&amp;szabászat!$I$14,IF(szabászat!I84=3,"1mm "&amp;szabászat!$I$15,IF(szabászat!I84=4,"élléc "&amp;szabászat!$I$16)))))</f>
        <v/>
      </c>
      <c r="O69" s="50" t="str">
        <f>IF(szabászat!J84="","",IF(szabászat!J84=1,"0,4mm "&amp;szabászat!$I$13,IF(szabászat!J84=2,"2mm "&amp;szabászat!$I$14,IF(szabászat!J84=3,"1mm "&amp;szabászat!$I$15,IF(szabászat!J84=4,"élléc "&amp;szabászat!$I$16)))))</f>
        <v/>
      </c>
      <c r="P69" s="50" t="str">
        <f>IF(szabászat!K84="","",IF(szabászat!K84=1,"0,4mm "&amp;szabászat!$I$13,IF(szabászat!K84=2,"2mm "&amp;szabászat!$I$14,IF(szabászat!K84=3,"1mm "&amp;szabászat!$I$15,IF(szabászat!K84=4,"élléc "&amp;szabászat!$I$16)))))</f>
        <v/>
      </c>
      <c r="Q69" s="50" t="str">
        <f>IF(szabászat!L84="","",IF(szabászat!L84=1,"0,4mm "&amp;szabászat!$I$13,IF(szabászat!L84=2,"2mm "&amp;szabászat!$I$14,IF(szabászat!L84=3,"1mm "&amp;szabászat!$I$15,IF(szabászat!L84=4,"élléc "&amp;szabászat!$I$16)))))</f>
        <v/>
      </c>
      <c r="R69" s="51" t="str">
        <f t="shared" si="3"/>
        <v/>
      </c>
      <c r="S69" s="51" t="str">
        <f>IF(E69="","",IF(szabászat!M84="","www.suliwood.hu",#REF!))</f>
        <v/>
      </c>
      <c r="T69" s="50" t="str">
        <f t="shared" si="4"/>
        <v/>
      </c>
      <c r="U69" s="54" t="str">
        <f t="shared" si="5"/>
        <v/>
      </c>
      <c r="V69" s="56" t="str">
        <f>IF(szabászat!G84="","",IF(szabászat!D84=36,"DUPLUNG: "&amp;szabászat!G84&amp;"x"&amp;szabászat!H84,IF(AND(szabászat!G84&lt;100,szabászat!H84&lt;68),"hossz:"&amp;szabászat!G84&amp;", szél.:"&amp;szabászat!H84&amp;"mm",IF(szabászat!G84&lt;100,"hossz:"&amp;szabászat!G84&amp;"mm",IF(szabászat!H84&lt;68,"szél.:"&amp;szabászat!H84&amp;"mm","")))))</f>
        <v/>
      </c>
      <c r="X69" s="60">
        <f t="shared" si="6"/>
        <v>0</v>
      </c>
      <c r="Y69" s="60">
        <f t="shared" si="7"/>
        <v>0</v>
      </c>
      <c r="Z69" s="60">
        <f t="shared" si="8"/>
        <v>0</v>
      </c>
      <c r="AA69" s="60">
        <f t="shared" si="9"/>
        <v>0</v>
      </c>
      <c r="AB69" s="60">
        <f t="shared" si="10"/>
        <v>0</v>
      </c>
      <c r="AD69" s="60">
        <f t="shared" si="11"/>
        <v>0</v>
      </c>
    </row>
    <row r="70" spans="1:30" x14ac:dyDescent="0.25">
      <c r="A70" s="15">
        <v>66</v>
      </c>
      <c r="B70" s="48" t="str">
        <f>IF(szabászat!E85="","",szabászat!E85)</f>
        <v/>
      </c>
      <c r="C70" s="49"/>
      <c r="D70" s="49"/>
      <c r="E70" s="52" t="str">
        <f>IF(szabászat!F85="","",IF(szabászat!D85=36,szabászat!F85*2,szabászat!F85))</f>
        <v/>
      </c>
      <c r="F70" s="51" t="str">
        <f t="shared" ref="F70:F133" si="12">IF(E70="","",0)</f>
        <v/>
      </c>
      <c r="G70" s="52" t="str">
        <f>IF(szabászat!G85="","",IF(AND(szabászat!D85=36,szabászat!G85&lt;=100),120,IF(szabászat!D85=36,szabászat!G85+20,IF(szabászat!G85&gt;=100,szabászat!G85,100))))</f>
        <v/>
      </c>
      <c r="H70" s="52" t="str">
        <f>IF(szabászat!H85="","",IF(AND(szabászat!D85=36,szabászat!H85&lt;=68),90,IF(szabászat!D85=36,szabászat!H85+20,IF(szabászat!H85&gt;=68,szabászat!H85,70))))</f>
        <v/>
      </c>
      <c r="I70" s="50" t="str">
        <f>IF(szabászat!D85="","",IF(szabászat!D85=36,18,szabászat!D85))</f>
        <v/>
      </c>
      <c r="J70" s="50" t="str">
        <f>IF(szabászat!C85="","",szabászat!C85)</f>
        <v/>
      </c>
      <c r="K70" s="53" t="str">
        <f t="shared" ref="K70:K133" si="13">IF(E70="","",$P$1)</f>
        <v/>
      </c>
      <c r="L70" s="53" t="str">
        <f t="shared" ref="L70:L133" si="14">IF(E70="","",$V$1)</f>
        <v/>
      </c>
      <c r="M70" s="50" t="str">
        <f>IF(szabászat!B85="","",szabászat!B85)</f>
        <v/>
      </c>
      <c r="N70" s="50" t="str">
        <f>IF(szabászat!I85="","",IF(szabászat!I85=1,"0,4mm "&amp;szabászat!$I$13,IF(szabászat!I85=2,"2mm "&amp;szabászat!$I$14,IF(szabászat!I85=3,"1mm "&amp;szabászat!$I$15,IF(szabászat!I85=4,"élléc "&amp;szabászat!$I$16)))))</f>
        <v/>
      </c>
      <c r="O70" s="50" t="str">
        <f>IF(szabászat!J85="","",IF(szabászat!J85=1,"0,4mm "&amp;szabászat!$I$13,IF(szabászat!J85=2,"2mm "&amp;szabászat!$I$14,IF(szabászat!J85=3,"1mm "&amp;szabászat!$I$15,IF(szabászat!J85=4,"élléc "&amp;szabászat!$I$16)))))</f>
        <v/>
      </c>
      <c r="P70" s="50" t="str">
        <f>IF(szabászat!K85="","",IF(szabászat!K85=1,"0,4mm "&amp;szabászat!$I$13,IF(szabászat!K85=2,"2mm "&amp;szabászat!$I$14,IF(szabászat!K85=3,"1mm "&amp;szabászat!$I$15,IF(szabászat!K85=4,"élléc "&amp;szabászat!$I$16)))))</f>
        <v/>
      </c>
      <c r="Q70" s="50" t="str">
        <f>IF(szabászat!L85="","",IF(szabászat!L85=1,"0,4mm "&amp;szabászat!$I$13,IF(szabászat!L85=2,"2mm "&amp;szabászat!$I$14,IF(szabászat!L85=3,"1mm "&amp;szabászat!$I$15,IF(szabászat!L85=4,"élléc "&amp;szabászat!$I$16)))))</f>
        <v/>
      </c>
      <c r="R70" s="51" t="str">
        <f t="shared" ref="R70:R133" si="15">IF(E70="","",$C$1&amp;"/"&amp;$J$1)</f>
        <v/>
      </c>
      <c r="S70" s="51" t="str">
        <f>IF(E70="","",IF(szabászat!M85="","www.suliwood.hu",#REF!))</f>
        <v/>
      </c>
      <c r="T70" s="50" t="str">
        <f t="shared" ref="T70:T133" si="16">+E70</f>
        <v/>
      </c>
      <c r="U70" s="54" t="str">
        <f t="shared" ref="U70:U133" si="17">IF(E70="","",$M$1)</f>
        <v/>
      </c>
      <c r="V70" s="56" t="str">
        <f>IF(szabászat!G85="","",IF(szabászat!D85=36,"DUPLUNG: "&amp;szabászat!G85&amp;"x"&amp;szabászat!H85,IF(AND(szabászat!G85&lt;100,szabászat!H85&lt;68),"hossz:"&amp;szabászat!G85&amp;", szél.:"&amp;szabászat!H85&amp;"mm",IF(szabászat!G85&lt;100,"hossz:"&amp;szabászat!G85&amp;"mm",IF(szabászat!H85&lt;68,"szél.:"&amp;szabászat!H85&amp;"mm","")))))</f>
        <v/>
      </c>
      <c r="X70" s="60">
        <f t="shared" ref="X70:X133" si="18">IF(G70="",0,E70*G70/1000*H70/1000)</f>
        <v>0</v>
      </c>
      <c r="Y70" s="60">
        <f t="shared" ref="Y70:Y133" si="19">IF(N70="",0,E70*(G70/1000+0.04))</f>
        <v>0</v>
      </c>
      <c r="Z70" s="60">
        <f t="shared" ref="Z70:Z133" si="20">IF(O70="",0,E70*(G70/1000+0.04))</f>
        <v>0</v>
      </c>
      <c r="AA70" s="60">
        <f t="shared" ref="AA70:AA133" si="21">IF(P70="",0,E70*(H70/1000+0.04))</f>
        <v>0</v>
      </c>
      <c r="AB70" s="60">
        <f t="shared" ref="AB70:AB133" si="22">IF(Q70="",0,E70*(H70/1000+0.04))</f>
        <v>0</v>
      </c>
      <c r="AD70" s="60">
        <f t="shared" ref="AD70:AD133" si="23">IF(E70="",0,E70*(G70+H70))/1000</f>
        <v>0</v>
      </c>
    </row>
    <row r="71" spans="1:30" x14ac:dyDescent="0.25">
      <c r="A71" s="15">
        <v>67</v>
      </c>
      <c r="B71" s="48" t="str">
        <f>IF(szabászat!E86="","",szabászat!E86)</f>
        <v/>
      </c>
      <c r="C71" s="49"/>
      <c r="D71" s="49"/>
      <c r="E71" s="52" t="str">
        <f>IF(szabászat!F86="","",IF(szabászat!D86=36,szabászat!F86*2,szabászat!F86))</f>
        <v/>
      </c>
      <c r="F71" s="51" t="str">
        <f t="shared" si="12"/>
        <v/>
      </c>
      <c r="G71" s="52" t="str">
        <f>IF(szabászat!G86="","",IF(AND(szabászat!D86=36,szabászat!G86&lt;=100),120,IF(szabászat!D86=36,szabászat!G86+20,IF(szabászat!G86&gt;=100,szabászat!G86,100))))</f>
        <v/>
      </c>
      <c r="H71" s="52" t="str">
        <f>IF(szabászat!H86="","",IF(AND(szabászat!D86=36,szabászat!H86&lt;=68),90,IF(szabászat!D86=36,szabászat!H86+20,IF(szabászat!H86&gt;=68,szabászat!H86,70))))</f>
        <v/>
      </c>
      <c r="I71" s="50" t="str">
        <f>IF(szabászat!D86="","",IF(szabászat!D86=36,18,szabászat!D86))</f>
        <v/>
      </c>
      <c r="J71" s="50" t="str">
        <f>IF(szabászat!C86="","",szabászat!C86)</f>
        <v/>
      </c>
      <c r="K71" s="53" t="str">
        <f t="shared" si="13"/>
        <v/>
      </c>
      <c r="L71" s="53" t="str">
        <f t="shared" si="14"/>
        <v/>
      </c>
      <c r="M71" s="50" t="str">
        <f>IF(szabászat!B86="","",szabászat!B86)</f>
        <v/>
      </c>
      <c r="N71" s="50" t="str">
        <f>IF(szabászat!I86="","",IF(szabászat!I86=1,"0,4mm "&amp;szabászat!$I$13,IF(szabászat!I86=2,"2mm "&amp;szabászat!$I$14,IF(szabászat!I86=3,"1mm "&amp;szabászat!$I$15,IF(szabászat!I86=4,"élléc "&amp;szabászat!$I$16)))))</f>
        <v/>
      </c>
      <c r="O71" s="50" t="str">
        <f>IF(szabászat!J86="","",IF(szabászat!J86=1,"0,4mm "&amp;szabászat!$I$13,IF(szabászat!J86=2,"2mm "&amp;szabászat!$I$14,IF(szabászat!J86=3,"1mm "&amp;szabászat!$I$15,IF(szabászat!J86=4,"élléc "&amp;szabászat!$I$16)))))</f>
        <v/>
      </c>
      <c r="P71" s="50" t="str">
        <f>IF(szabászat!K86="","",IF(szabászat!K86=1,"0,4mm "&amp;szabászat!$I$13,IF(szabászat!K86=2,"2mm "&amp;szabászat!$I$14,IF(szabászat!K86=3,"1mm "&amp;szabászat!$I$15,IF(szabászat!K86=4,"élléc "&amp;szabászat!$I$16)))))</f>
        <v/>
      </c>
      <c r="Q71" s="50" t="str">
        <f>IF(szabászat!L86="","",IF(szabászat!L86=1,"0,4mm "&amp;szabászat!$I$13,IF(szabászat!L86=2,"2mm "&amp;szabászat!$I$14,IF(szabászat!L86=3,"1mm "&amp;szabászat!$I$15,IF(szabászat!L86=4,"élléc "&amp;szabászat!$I$16)))))</f>
        <v/>
      </c>
      <c r="R71" s="51" t="str">
        <f t="shared" si="15"/>
        <v/>
      </c>
      <c r="S71" s="51" t="str">
        <f>IF(E71="","",IF(szabászat!M86="","www.suliwood.hu",#REF!))</f>
        <v/>
      </c>
      <c r="T71" s="50" t="str">
        <f t="shared" si="16"/>
        <v/>
      </c>
      <c r="U71" s="54" t="str">
        <f t="shared" si="17"/>
        <v/>
      </c>
      <c r="V71" s="56" t="str">
        <f>IF(szabászat!G86="","",IF(szabászat!D86=36,"DUPLUNG: "&amp;szabászat!G86&amp;"x"&amp;szabászat!H86,IF(AND(szabászat!G86&lt;100,szabászat!H86&lt;68),"hossz:"&amp;szabászat!G86&amp;", szél.:"&amp;szabászat!H86&amp;"mm",IF(szabászat!G86&lt;100,"hossz:"&amp;szabászat!G86&amp;"mm",IF(szabászat!H86&lt;68,"szél.:"&amp;szabászat!H86&amp;"mm","")))))</f>
        <v/>
      </c>
      <c r="X71" s="60">
        <f t="shared" si="18"/>
        <v>0</v>
      </c>
      <c r="Y71" s="60">
        <f t="shared" si="19"/>
        <v>0</v>
      </c>
      <c r="Z71" s="60">
        <f t="shared" si="20"/>
        <v>0</v>
      </c>
      <c r="AA71" s="60">
        <f t="shared" si="21"/>
        <v>0</v>
      </c>
      <c r="AB71" s="60">
        <f t="shared" si="22"/>
        <v>0</v>
      </c>
      <c r="AD71" s="60">
        <f t="shared" si="23"/>
        <v>0</v>
      </c>
    </row>
    <row r="72" spans="1:30" x14ac:dyDescent="0.25">
      <c r="A72" s="15">
        <v>68</v>
      </c>
      <c r="B72" s="48" t="str">
        <f>IF(szabászat!E87="","",szabászat!E87)</f>
        <v/>
      </c>
      <c r="C72" s="49"/>
      <c r="D72" s="49"/>
      <c r="E72" s="52" t="str">
        <f>IF(szabászat!F87="","",IF(szabászat!D87=36,szabászat!F87*2,szabászat!F87))</f>
        <v/>
      </c>
      <c r="F72" s="51" t="str">
        <f t="shared" si="12"/>
        <v/>
      </c>
      <c r="G72" s="52" t="str">
        <f>IF(szabászat!G87="","",IF(AND(szabászat!D87=36,szabászat!G87&lt;=100),120,IF(szabászat!D87=36,szabászat!G87+20,IF(szabászat!G87&gt;=100,szabászat!G87,100))))</f>
        <v/>
      </c>
      <c r="H72" s="52" t="str">
        <f>IF(szabászat!H87="","",IF(AND(szabászat!D87=36,szabászat!H87&lt;=68),90,IF(szabászat!D87=36,szabászat!H87+20,IF(szabászat!H87&gt;=68,szabászat!H87,70))))</f>
        <v/>
      </c>
      <c r="I72" s="50" t="str">
        <f>IF(szabászat!D87="","",IF(szabászat!D87=36,18,szabászat!D87))</f>
        <v/>
      </c>
      <c r="J72" s="50" t="str">
        <f>IF(szabászat!C87="","",szabászat!C87)</f>
        <v/>
      </c>
      <c r="K72" s="53" t="str">
        <f t="shared" si="13"/>
        <v/>
      </c>
      <c r="L72" s="53" t="str">
        <f t="shared" si="14"/>
        <v/>
      </c>
      <c r="M72" s="50" t="str">
        <f>IF(szabászat!B87="","",szabászat!B87)</f>
        <v/>
      </c>
      <c r="N72" s="50" t="str">
        <f>IF(szabászat!I87="","",IF(szabászat!I87=1,"0,4mm "&amp;szabászat!$I$13,IF(szabászat!I87=2,"2mm "&amp;szabászat!$I$14,IF(szabászat!I87=3,"1mm "&amp;szabászat!$I$15,IF(szabászat!I87=4,"élléc "&amp;szabászat!$I$16)))))</f>
        <v/>
      </c>
      <c r="O72" s="50" t="str">
        <f>IF(szabászat!J87="","",IF(szabászat!J87=1,"0,4mm "&amp;szabászat!$I$13,IF(szabászat!J87=2,"2mm "&amp;szabászat!$I$14,IF(szabászat!J87=3,"1mm "&amp;szabászat!$I$15,IF(szabászat!J87=4,"élléc "&amp;szabászat!$I$16)))))</f>
        <v/>
      </c>
      <c r="P72" s="50" t="str">
        <f>IF(szabászat!K87="","",IF(szabászat!K87=1,"0,4mm "&amp;szabászat!$I$13,IF(szabászat!K87=2,"2mm "&amp;szabászat!$I$14,IF(szabászat!K87=3,"1mm "&amp;szabászat!$I$15,IF(szabászat!K87=4,"élléc "&amp;szabászat!$I$16)))))</f>
        <v/>
      </c>
      <c r="Q72" s="50" t="str">
        <f>IF(szabászat!L87="","",IF(szabászat!L87=1,"0,4mm "&amp;szabászat!$I$13,IF(szabászat!L87=2,"2mm "&amp;szabászat!$I$14,IF(szabászat!L87=3,"1mm "&amp;szabászat!$I$15,IF(szabászat!L87=4,"élléc "&amp;szabászat!$I$16)))))</f>
        <v/>
      </c>
      <c r="R72" s="51" t="str">
        <f t="shared" si="15"/>
        <v/>
      </c>
      <c r="S72" s="51" t="str">
        <f>IF(E72="","",IF(szabászat!M87="","www.suliwood.hu",#REF!))</f>
        <v/>
      </c>
      <c r="T72" s="50" t="str">
        <f t="shared" si="16"/>
        <v/>
      </c>
      <c r="U72" s="54" t="str">
        <f t="shared" si="17"/>
        <v/>
      </c>
      <c r="V72" s="56" t="str">
        <f>IF(szabászat!G87="","",IF(szabászat!D87=36,"DUPLUNG: "&amp;szabászat!G87&amp;"x"&amp;szabászat!H87,IF(AND(szabászat!G87&lt;100,szabászat!H87&lt;68),"hossz:"&amp;szabászat!G87&amp;", szél.:"&amp;szabászat!H87&amp;"mm",IF(szabászat!G87&lt;100,"hossz:"&amp;szabászat!G87&amp;"mm",IF(szabászat!H87&lt;68,"szél.:"&amp;szabászat!H87&amp;"mm","")))))</f>
        <v/>
      </c>
      <c r="X72" s="60">
        <f t="shared" si="18"/>
        <v>0</v>
      </c>
      <c r="Y72" s="60">
        <f t="shared" si="19"/>
        <v>0</v>
      </c>
      <c r="Z72" s="60">
        <f t="shared" si="20"/>
        <v>0</v>
      </c>
      <c r="AA72" s="60">
        <f t="shared" si="21"/>
        <v>0</v>
      </c>
      <c r="AB72" s="60">
        <f t="shared" si="22"/>
        <v>0</v>
      </c>
      <c r="AD72" s="60">
        <f t="shared" si="23"/>
        <v>0</v>
      </c>
    </row>
    <row r="73" spans="1:30" x14ac:dyDescent="0.25">
      <c r="A73" s="15">
        <v>69</v>
      </c>
      <c r="B73" s="48" t="str">
        <f>IF(szabászat!E88="","",szabászat!E88)</f>
        <v/>
      </c>
      <c r="C73" s="49"/>
      <c r="D73" s="49"/>
      <c r="E73" s="52" t="str">
        <f>IF(szabászat!F88="","",IF(szabászat!D88=36,szabászat!F88*2,szabászat!F88))</f>
        <v/>
      </c>
      <c r="F73" s="51" t="str">
        <f t="shared" si="12"/>
        <v/>
      </c>
      <c r="G73" s="52" t="str">
        <f>IF(szabászat!G88="","",IF(AND(szabászat!D88=36,szabászat!G88&lt;=100),120,IF(szabászat!D88=36,szabászat!G88+20,IF(szabászat!G88&gt;=100,szabászat!G88,100))))</f>
        <v/>
      </c>
      <c r="H73" s="52" t="str">
        <f>IF(szabászat!H88="","",IF(AND(szabászat!D88=36,szabászat!H88&lt;=68),90,IF(szabászat!D88=36,szabászat!H88+20,IF(szabászat!H88&gt;=68,szabászat!H88,70))))</f>
        <v/>
      </c>
      <c r="I73" s="50" t="str">
        <f>IF(szabászat!D88="","",IF(szabászat!D88=36,18,szabászat!D88))</f>
        <v/>
      </c>
      <c r="J73" s="50" t="str">
        <f>IF(szabászat!C88="","",szabászat!C88)</f>
        <v/>
      </c>
      <c r="K73" s="53" t="str">
        <f t="shared" si="13"/>
        <v/>
      </c>
      <c r="L73" s="53" t="str">
        <f t="shared" si="14"/>
        <v/>
      </c>
      <c r="M73" s="50" t="str">
        <f>IF(szabászat!B88="","",szabászat!B88)</f>
        <v/>
      </c>
      <c r="N73" s="50" t="str">
        <f>IF(szabászat!I88="","",IF(szabászat!I88=1,"0,4mm "&amp;szabászat!$I$13,IF(szabászat!I88=2,"2mm "&amp;szabászat!$I$14,IF(szabászat!I88=3,"1mm "&amp;szabászat!$I$15,IF(szabászat!I88=4,"élléc "&amp;szabászat!$I$16)))))</f>
        <v/>
      </c>
      <c r="O73" s="50" t="str">
        <f>IF(szabászat!J88="","",IF(szabászat!J88=1,"0,4mm "&amp;szabászat!$I$13,IF(szabászat!J88=2,"2mm "&amp;szabászat!$I$14,IF(szabászat!J88=3,"1mm "&amp;szabászat!$I$15,IF(szabászat!J88=4,"élléc "&amp;szabászat!$I$16)))))</f>
        <v/>
      </c>
      <c r="P73" s="50" t="str">
        <f>IF(szabászat!K88="","",IF(szabászat!K88=1,"0,4mm "&amp;szabászat!$I$13,IF(szabászat!K88=2,"2mm "&amp;szabászat!$I$14,IF(szabászat!K88=3,"1mm "&amp;szabászat!$I$15,IF(szabászat!K88=4,"élléc "&amp;szabászat!$I$16)))))</f>
        <v/>
      </c>
      <c r="Q73" s="50" t="str">
        <f>IF(szabászat!L88="","",IF(szabászat!L88=1,"0,4mm "&amp;szabászat!$I$13,IF(szabászat!L88=2,"2mm "&amp;szabászat!$I$14,IF(szabászat!L88=3,"1mm "&amp;szabászat!$I$15,IF(szabászat!L88=4,"élléc "&amp;szabászat!$I$16)))))</f>
        <v/>
      </c>
      <c r="R73" s="51" t="str">
        <f t="shared" si="15"/>
        <v/>
      </c>
      <c r="S73" s="51" t="str">
        <f>IF(E73="","",IF(szabászat!M88="","www.suliwood.hu",#REF!))</f>
        <v/>
      </c>
      <c r="T73" s="50" t="str">
        <f t="shared" si="16"/>
        <v/>
      </c>
      <c r="U73" s="54" t="str">
        <f t="shared" si="17"/>
        <v/>
      </c>
      <c r="V73" s="56" t="str">
        <f>IF(szabászat!G88="","",IF(szabászat!D88=36,"DUPLUNG: "&amp;szabászat!G88&amp;"x"&amp;szabászat!H88,IF(AND(szabászat!G88&lt;100,szabászat!H88&lt;68),"hossz:"&amp;szabászat!G88&amp;", szél.:"&amp;szabászat!H88&amp;"mm",IF(szabászat!G88&lt;100,"hossz:"&amp;szabászat!G88&amp;"mm",IF(szabászat!H88&lt;68,"szél.:"&amp;szabászat!H88&amp;"mm","")))))</f>
        <v/>
      </c>
      <c r="X73" s="60">
        <f t="shared" si="18"/>
        <v>0</v>
      </c>
      <c r="Y73" s="60">
        <f t="shared" si="19"/>
        <v>0</v>
      </c>
      <c r="Z73" s="60">
        <f t="shared" si="20"/>
        <v>0</v>
      </c>
      <c r="AA73" s="60">
        <f t="shared" si="21"/>
        <v>0</v>
      </c>
      <c r="AB73" s="60">
        <f t="shared" si="22"/>
        <v>0</v>
      </c>
      <c r="AD73" s="60">
        <f t="shared" si="23"/>
        <v>0</v>
      </c>
    </row>
    <row r="74" spans="1:30" x14ac:dyDescent="0.25">
      <c r="A74" s="15">
        <v>70</v>
      </c>
      <c r="B74" s="48" t="str">
        <f>IF(szabászat!E89="","",szabászat!E89)</f>
        <v/>
      </c>
      <c r="C74" s="49"/>
      <c r="D74" s="49"/>
      <c r="E74" s="52" t="str">
        <f>IF(szabászat!F89="","",IF(szabászat!D89=36,szabászat!F89*2,szabászat!F89))</f>
        <v/>
      </c>
      <c r="F74" s="51" t="str">
        <f t="shared" si="12"/>
        <v/>
      </c>
      <c r="G74" s="52" t="str">
        <f>IF(szabászat!G89="","",IF(AND(szabászat!D89=36,szabászat!G89&lt;=100),120,IF(szabászat!D89=36,szabászat!G89+20,IF(szabászat!G89&gt;=100,szabászat!G89,100))))</f>
        <v/>
      </c>
      <c r="H74" s="52" t="str">
        <f>IF(szabászat!H89="","",IF(AND(szabászat!D89=36,szabászat!H89&lt;=68),90,IF(szabászat!D89=36,szabászat!H89+20,IF(szabászat!H89&gt;=68,szabászat!H89,70))))</f>
        <v/>
      </c>
      <c r="I74" s="50" t="str">
        <f>IF(szabászat!D89="","",IF(szabászat!D89=36,18,szabászat!D89))</f>
        <v/>
      </c>
      <c r="J74" s="50" t="str">
        <f>IF(szabászat!C89="","",szabászat!C89)</f>
        <v/>
      </c>
      <c r="K74" s="53" t="str">
        <f t="shared" si="13"/>
        <v/>
      </c>
      <c r="L74" s="53" t="str">
        <f t="shared" si="14"/>
        <v/>
      </c>
      <c r="M74" s="50" t="str">
        <f>IF(szabászat!B89="","",szabászat!B89)</f>
        <v/>
      </c>
      <c r="N74" s="50" t="str">
        <f>IF(szabászat!I89="","",IF(szabászat!I89=1,"0,4mm "&amp;szabászat!$I$13,IF(szabászat!I89=2,"2mm "&amp;szabászat!$I$14,IF(szabászat!I89=3,"1mm "&amp;szabászat!$I$15,IF(szabászat!I89=4,"élléc "&amp;szabászat!$I$16)))))</f>
        <v/>
      </c>
      <c r="O74" s="50" t="str">
        <f>IF(szabászat!J89="","",IF(szabászat!J89=1,"0,4mm "&amp;szabászat!$I$13,IF(szabászat!J89=2,"2mm "&amp;szabászat!$I$14,IF(szabászat!J89=3,"1mm "&amp;szabászat!$I$15,IF(szabászat!J89=4,"élléc "&amp;szabászat!$I$16)))))</f>
        <v/>
      </c>
      <c r="P74" s="50" t="str">
        <f>IF(szabászat!K89="","",IF(szabászat!K89=1,"0,4mm "&amp;szabászat!$I$13,IF(szabászat!K89=2,"2mm "&amp;szabászat!$I$14,IF(szabászat!K89=3,"1mm "&amp;szabászat!$I$15,IF(szabászat!K89=4,"élléc "&amp;szabászat!$I$16)))))</f>
        <v/>
      </c>
      <c r="Q74" s="50" t="str">
        <f>IF(szabászat!L89="","",IF(szabászat!L89=1,"0,4mm "&amp;szabászat!$I$13,IF(szabászat!L89=2,"2mm "&amp;szabászat!$I$14,IF(szabászat!L89=3,"1mm "&amp;szabászat!$I$15,IF(szabászat!L89=4,"élléc "&amp;szabászat!$I$16)))))</f>
        <v/>
      </c>
      <c r="R74" s="51" t="str">
        <f t="shared" si="15"/>
        <v/>
      </c>
      <c r="S74" s="51" t="str">
        <f>IF(E74="","",IF(szabászat!M89="","www.suliwood.hu",#REF!))</f>
        <v/>
      </c>
      <c r="T74" s="50" t="str">
        <f t="shared" si="16"/>
        <v/>
      </c>
      <c r="U74" s="54" t="str">
        <f t="shared" si="17"/>
        <v/>
      </c>
      <c r="V74" s="56" t="str">
        <f>IF(szabászat!G89="","",IF(szabászat!D89=36,"DUPLUNG: "&amp;szabászat!G89&amp;"x"&amp;szabászat!H89,IF(AND(szabászat!G89&lt;100,szabászat!H89&lt;68),"hossz:"&amp;szabászat!G89&amp;", szél.:"&amp;szabászat!H89&amp;"mm",IF(szabászat!G89&lt;100,"hossz:"&amp;szabászat!G89&amp;"mm",IF(szabászat!H89&lt;68,"szél.:"&amp;szabászat!H89&amp;"mm","")))))</f>
        <v/>
      </c>
      <c r="X74" s="60">
        <f t="shared" si="18"/>
        <v>0</v>
      </c>
      <c r="Y74" s="60">
        <f t="shared" si="19"/>
        <v>0</v>
      </c>
      <c r="Z74" s="60">
        <f t="shared" si="20"/>
        <v>0</v>
      </c>
      <c r="AA74" s="60">
        <f t="shared" si="21"/>
        <v>0</v>
      </c>
      <c r="AB74" s="60">
        <f t="shared" si="22"/>
        <v>0</v>
      </c>
      <c r="AD74" s="60">
        <f t="shared" si="23"/>
        <v>0</v>
      </c>
    </row>
    <row r="75" spans="1:30" x14ac:dyDescent="0.25">
      <c r="A75" s="15">
        <v>71</v>
      </c>
      <c r="B75" s="48" t="str">
        <f>IF(szabászat!E90="","",szabászat!E90)</f>
        <v/>
      </c>
      <c r="C75" s="49"/>
      <c r="D75" s="49"/>
      <c r="E75" s="52" t="str">
        <f>IF(szabászat!F90="","",IF(szabászat!D90=36,szabászat!F90*2,szabászat!F90))</f>
        <v/>
      </c>
      <c r="F75" s="51" t="str">
        <f t="shared" si="12"/>
        <v/>
      </c>
      <c r="G75" s="52" t="str">
        <f>IF(szabászat!G90="","",IF(AND(szabászat!D90=36,szabászat!G90&lt;=100),120,IF(szabászat!D90=36,szabászat!G90+20,IF(szabászat!G90&gt;=100,szabászat!G90,100))))</f>
        <v/>
      </c>
      <c r="H75" s="52" t="str">
        <f>IF(szabászat!H90="","",IF(AND(szabászat!D90=36,szabászat!H90&lt;=68),90,IF(szabászat!D90=36,szabászat!H90+20,IF(szabászat!H90&gt;=68,szabászat!H90,70))))</f>
        <v/>
      </c>
      <c r="I75" s="50" t="str">
        <f>IF(szabászat!D90="","",IF(szabászat!D90=36,18,szabászat!D90))</f>
        <v/>
      </c>
      <c r="J75" s="50" t="str">
        <f>IF(szabászat!C90="","",szabászat!C90)</f>
        <v/>
      </c>
      <c r="K75" s="53" t="str">
        <f t="shared" si="13"/>
        <v/>
      </c>
      <c r="L75" s="53" t="str">
        <f t="shared" si="14"/>
        <v/>
      </c>
      <c r="M75" s="50" t="str">
        <f>IF(szabászat!B90="","",szabászat!B90)</f>
        <v/>
      </c>
      <c r="N75" s="50" t="str">
        <f>IF(szabászat!I90="","",IF(szabászat!I90=1,"0,4mm "&amp;szabászat!$I$13,IF(szabászat!I90=2,"2mm "&amp;szabászat!$I$14,IF(szabászat!I90=3,"1mm "&amp;szabászat!$I$15,IF(szabászat!I90=4,"élléc "&amp;szabászat!$I$16)))))</f>
        <v/>
      </c>
      <c r="O75" s="50" t="str">
        <f>IF(szabászat!J90="","",IF(szabászat!J90=1,"0,4mm "&amp;szabászat!$I$13,IF(szabászat!J90=2,"2mm "&amp;szabászat!$I$14,IF(szabászat!J90=3,"1mm "&amp;szabászat!$I$15,IF(szabászat!J90=4,"élléc "&amp;szabászat!$I$16)))))</f>
        <v/>
      </c>
      <c r="P75" s="50" t="str">
        <f>IF(szabászat!K90="","",IF(szabászat!K90=1,"0,4mm "&amp;szabászat!$I$13,IF(szabászat!K90=2,"2mm "&amp;szabászat!$I$14,IF(szabászat!K90=3,"1mm "&amp;szabászat!$I$15,IF(szabászat!K90=4,"élléc "&amp;szabászat!$I$16)))))</f>
        <v/>
      </c>
      <c r="Q75" s="50" t="str">
        <f>IF(szabászat!L90="","",IF(szabászat!L90=1,"0,4mm "&amp;szabászat!$I$13,IF(szabászat!L90=2,"2mm "&amp;szabászat!$I$14,IF(szabászat!L90=3,"1mm "&amp;szabászat!$I$15,IF(szabászat!L90=4,"élléc "&amp;szabászat!$I$16)))))</f>
        <v/>
      </c>
      <c r="R75" s="51" t="str">
        <f t="shared" si="15"/>
        <v/>
      </c>
      <c r="S75" s="51" t="str">
        <f>IF(E75="","",IF(szabászat!M90="","www.suliwood.hu",#REF!))</f>
        <v/>
      </c>
      <c r="T75" s="50" t="str">
        <f t="shared" si="16"/>
        <v/>
      </c>
      <c r="U75" s="54" t="str">
        <f t="shared" si="17"/>
        <v/>
      </c>
      <c r="V75" s="56" t="str">
        <f>IF(szabászat!G90="","",IF(szabászat!D90=36,"DUPLUNG: "&amp;szabászat!G90&amp;"x"&amp;szabászat!H90,IF(AND(szabászat!G90&lt;100,szabászat!H90&lt;68),"hossz:"&amp;szabászat!G90&amp;", szél.:"&amp;szabászat!H90&amp;"mm",IF(szabászat!G90&lt;100,"hossz:"&amp;szabászat!G90&amp;"mm",IF(szabászat!H90&lt;68,"szél.:"&amp;szabászat!H90&amp;"mm","")))))</f>
        <v/>
      </c>
      <c r="X75" s="60">
        <f t="shared" si="18"/>
        <v>0</v>
      </c>
      <c r="Y75" s="60">
        <f t="shared" si="19"/>
        <v>0</v>
      </c>
      <c r="Z75" s="60">
        <f t="shared" si="20"/>
        <v>0</v>
      </c>
      <c r="AA75" s="60">
        <f t="shared" si="21"/>
        <v>0</v>
      </c>
      <c r="AB75" s="60">
        <f t="shared" si="22"/>
        <v>0</v>
      </c>
      <c r="AD75" s="60">
        <f t="shared" si="23"/>
        <v>0</v>
      </c>
    </row>
    <row r="76" spans="1:30" x14ac:dyDescent="0.25">
      <c r="A76" s="15">
        <v>72</v>
      </c>
      <c r="B76" s="48" t="str">
        <f>IF(szabászat!E91="","",szabászat!E91)</f>
        <v/>
      </c>
      <c r="C76" s="49"/>
      <c r="D76" s="49"/>
      <c r="E76" s="52" t="str">
        <f>IF(szabászat!F91="","",IF(szabászat!D91=36,szabászat!F91*2,szabászat!F91))</f>
        <v/>
      </c>
      <c r="F76" s="51" t="str">
        <f t="shared" si="12"/>
        <v/>
      </c>
      <c r="G76" s="52" t="str">
        <f>IF(szabászat!G91="","",IF(AND(szabászat!D91=36,szabászat!G91&lt;=100),120,IF(szabászat!D91=36,szabászat!G91+20,IF(szabászat!G91&gt;=100,szabászat!G91,100))))</f>
        <v/>
      </c>
      <c r="H76" s="52" t="str">
        <f>IF(szabászat!H91="","",IF(AND(szabászat!D91=36,szabászat!H91&lt;=68),90,IF(szabászat!D91=36,szabászat!H91+20,IF(szabászat!H91&gt;=68,szabászat!H91,70))))</f>
        <v/>
      </c>
      <c r="I76" s="50" t="str">
        <f>IF(szabászat!D91="","",IF(szabászat!D91=36,18,szabászat!D91))</f>
        <v/>
      </c>
      <c r="J76" s="50" t="str">
        <f>IF(szabászat!C91="","",szabászat!C91)</f>
        <v/>
      </c>
      <c r="K76" s="53" t="str">
        <f t="shared" si="13"/>
        <v/>
      </c>
      <c r="L76" s="53" t="str">
        <f t="shared" si="14"/>
        <v/>
      </c>
      <c r="M76" s="50" t="str">
        <f>IF(szabászat!B91="","",szabászat!B91)</f>
        <v/>
      </c>
      <c r="N76" s="50" t="str">
        <f>IF(szabászat!I91="","",IF(szabászat!I91=1,"0,4mm "&amp;szabászat!$I$13,IF(szabászat!I91=2,"2mm "&amp;szabászat!$I$14,IF(szabászat!I91=3,"1mm "&amp;szabászat!$I$15,IF(szabászat!I91=4,"élléc "&amp;szabászat!$I$16)))))</f>
        <v/>
      </c>
      <c r="O76" s="50" t="str">
        <f>IF(szabászat!J91="","",IF(szabászat!J91=1,"0,4mm "&amp;szabászat!$I$13,IF(szabászat!J91=2,"2mm "&amp;szabászat!$I$14,IF(szabászat!J91=3,"1mm "&amp;szabászat!$I$15,IF(szabászat!J91=4,"élléc "&amp;szabászat!$I$16)))))</f>
        <v/>
      </c>
      <c r="P76" s="50" t="str">
        <f>IF(szabászat!K91="","",IF(szabászat!K91=1,"0,4mm "&amp;szabászat!$I$13,IF(szabászat!K91=2,"2mm "&amp;szabászat!$I$14,IF(szabászat!K91=3,"1mm "&amp;szabászat!$I$15,IF(szabászat!K91=4,"élléc "&amp;szabászat!$I$16)))))</f>
        <v/>
      </c>
      <c r="Q76" s="50" t="str">
        <f>IF(szabászat!L91="","",IF(szabászat!L91=1,"0,4mm "&amp;szabászat!$I$13,IF(szabászat!L91=2,"2mm "&amp;szabászat!$I$14,IF(szabászat!L91=3,"1mm "&amp;szabászat!$I$15,IF(szabászat!L91=4,"élléc "&amp;szabászat!$I$16)))))</f>
        <v/>
      </c>
      <c r="R76" s="51" t="str">
        <f t="shared" si="15"/>
        <v/>
      </c>
      <c r="S76" s="51" t="str">
        <f>IF(E76="","",IF(szabászat!M91="","www.suliwood.hu",#REF!))</f>
        <v/>
      </c>
      <c r="T76" s="50" t="str">
        <f t="shared" si="16"/>
        <v/>
      </c>
      <c r="U76" s="54" t="str">
        <f t="shared" si="17"/>
        <v/>
      </c>
      <c r="V76" s="56" t="str">
        <f>IF(szabászat!G91="","",IF(szabászat!D91=36,"DUPLUNG: "&amp;szabászat!G91&amp;"x"&amp;szabászat!H91,IF(AND(szabászat!G91&lt;100,szabászat!H91&lt;68),"hossz:"&amp;szabászat!G91&amp;", szél.:"&amp;szabászat!H91&amp;"mm",IF(szabászat!G91&lt;100,"hossz:"&amp;szabászat!G91&amp;"mm",IF(szabászat!H91&lt;68,"szél.:"&amp;szabászat!H91&amp;"mm","")))))</f>
        <v/>
      </c>
      <c r="X76" s="60">
        <f t="shared" si="18"/>
        <v>0</v>
      </c>
      <c r="Y76" s="60">
        <f t="shared" si="19"/>
        <v>0</v>
      </c>
      <c r="Z76" s="60">
        <f t="shared" si="20"/>
        <v>0</v>
      </c>
      <c r="AA76" s="60">
        <f t="shared" si="21"/>
        <v>0</v>
      </c>
      <c r="AB76" s="60">
        <f t="shared" si="22"/>
        <v>0</v>
      </c>
      <c r="AD76" s="60">
        <f t="shared" si="23"/>
        <v>0</v>
      </c>
    </row>
    <row r="77" spans="1:30" x14ac:dyDescent="0.25">
      <c r="A77" s="15">
        <v>73</v>
      </c>
      <c r="B77" s="48" t="str">
        <f>IF(szabászat!E92="","",szabászat!E92)</f>
        <v/>
      </c>
      <c r="C77" s="49"/>
      <c r="D77" s="49"/>
      <c r="E77" s="52" t="str">
        <f>IF(szabászat!F92="","",IF(szabászat!D92=36,szabászat!F92*2,szabászat!F92))</f>
        <v/>
      </c>
      <c r="F77" s="51" t="str">
        <f t="shared" si="12"/>
        <v/>
      </c>
      <c r="G77" s="52" t="str">
        <f>IF(szabászat!G92="","",IF(AND(szabászat!D92=36,szabászat!G92&lt;=100),120,IF(szabászat!D92=36,szabászat!G92+20,IF(szabászat!G92&gt;=100,szabászat!G92,100))))</f>
        <v/>
      </c>
      <c r="H77" s="52" t="str">
        <f>IF(szabászat!H92="","",IF(AND(szabászat!D92=36,szabászat!H92&lt;=68),90,IF(szabászat!D92=36,szabászat!H92+20,IF(szabászat!H92&gt;=68,szabászat!H92,70))))</f>
        <v/>
      </c>
      <c r="I77" s="50" t="str">
        <f>IF(szabászat!D92="","",IF(szabászat!D92=36,18,szabászat!D92))</f>
        <v/>
      </c>
      <c r="J77" s="50" t="str">
        <f>IF(szabászat!C92="","",szabászat!C92)</f>
        <v/>
      </c>
      <c r="K77" s="53" t="str">
        <f t="shared" si="13"/>
        <v/>
      </c>
      <c r="L77" s="53" t="str">
        <f t="shared" si="14"/>
        <v/>
      </c>
      <c r="M77" s="50" t="str">
        <f>IF(szabászat!B92="","",szabászat!B92)</f>
        <v/>
      </c>
      <c r="N77" s="50" t="str">
        <f>IF(szabászat!I92="","",IF(szabászat!I92=1,"0,4mm "&amp;szabászat!$I$13,IF(szabászat!I92=2,"2mm "&amp;szabászat!$I$14,IF(szabászat!I92=3,"1mm "&amp;szabászat!$I$15,IF(szabászat!I92=4,"élléc "&amp;szabászat!$I$16)))))</f>
        <v/>
      </c>
      <c r="O77" s="50" t="str">
        <f>IF(szabászat!J92="","",IF(szabászat!J92=1,"0,4mm "&amp;szabászat!$I$13,IF(szabászat!J92=2,"2mm "&amp;szabászat!$I$14,IF(szabászat!J92=3,"1mm "&amp;szabászat!$I$15,IF(szabászat!J92=4,"élléc "&amp;szabászat!$I$16)))))</f>
        <v/>
      </c>
      <c r="P77" s="50" t="str">
        <f>IF(szabászat!K92="","",IF(szabászat!K92=1,"0,4mm "&amp;szabászat!$I$13,IF(szabászat!K92=2,"2mm "&amp;szabászat!$I$14,IF(szabászat!K92=3,"1mm "&amp;szabászat!$I$15,IF(szabászat!K92=4,"élléc "&amp;szabászat!$I$16)))))</f>
        <v/>
      </c>
      <c r="Q77" s="50" t="str">
        <f>IF(szabászat!L92="","",IF(szabászat!L92=1,"0,4mm "&amp;szabászat!$I$13,IF(szabászat!L92=2,"2mm "&amp;szabászat!$I$14,IF(szabászat!L92=3,"1mm "&amp;szabászat!$I$15,IF(szabászat!L92=4,"élléc "&amp;szabászat!$I$16)))))</f>
        <v/>
      </c>
      <c r="R77" s="51" t="str">
        <f t="shared" si="15"/>
        <v/>
      </c>
      <c r="S77" s="51" t="str">
        <f>IF(E77="","",IF(szabászat!M92="","www.suliwood.hu",#REF!))</f>
        <v/>
      </c>
      <c r="T77" s="50" t="str">
        <f t="shared" si="16"/>
        <v/>
      </c>
      <c r="U77" s="54" t="str">
        <f t="shared" si="17"/>
        <v/>
      </c>
      <c r="V77" s="56" t="str">
        <f>IF(szabászat!G92="","",IF(szabászat!D92=36,"DUPLUNG: "&amp;szabászat!G92&amp;"x"&amp;szabászat!H92,IF(AND(szabászat!G92&lt;100,szabászat!H92&lt;68),"hossz:"&amp;szabászat!G92&amp;", szél.:"&amp;szabászat!H92&amp;"mm",IF(szabászat!G92&lt;100,"hossz:"&amp;szabászat!G92&amp;"mm",IF(szabászat!H92&lt;68,"szél.:"&amp;szabászat!H92&amp;"mm","")))))</f>
        <v/>
      </c>
      <c r="X77" s="60">
        <f t="shared" si="18"/>
        <v>0</v>
      </c>
      <c r="Y77" s="60">
        <f t="shared" si="19"/>
        <v>0</v>
      </c>
      <c r="Z77" s="60">
        <f t="shared" si="20"/>
        <v>0</v>
      </c>
      <c r="AA77" s="60">
        <f t="shared" si="21"/>
        <v>0</v>
      </c>
      <c r="AB77" s="60">
        <f t="shared" si="22"/>
        <v>0</v>
      </c>
      <c r="AD77" s="60">
        <f t="shared" si="23"/>
        <v>0</v>
      </c>
    </row>
    <row r="78" spans="1:30" x14ac:dyDescent="0.25">
      <c r="A78" s="15">
        <v>74</v>
      </c>
      <c r="B78" s="48" t="str">
        <f>IF(szabászat!E93="","",szabászat!E93)</f>
        <v/>
      </c>
      <c r="C78" s="49"/>
      <c r="D78" s="49"/>
      <c r="E78" s="52" t="str">
        <f>IF(szabászat!F93="","",IF(szabászat!D93=36,szabászat!F93*2,szabászat!F93))</f>
        <v/>
      </c>
      <c r="F78" s="51" t="str">
        <f t="shared" si="12"/>
        <v/>
      </c>
      <c r="G78" s="52" t="str">
        <f>IF(szabászat!G93="","",IF(AND(szabászat!D93=36,szabászat!G93&lt;=100),120,IF(szabászat!D93=36,szabászat!G93+20,IF(szabászat!G93&gt;=100,szabászat!G93,100))))</f>
        <v/>
      </c>
      <c r="H78" s="52" t="str">
        <f>IF(szabászat!H93="","",IF(AND(szabászat!D93=36,szabászat!H93&lt;=68),90,IF(szabászat!D93=36,szabászat!H93+20,IF(szabászat!H93&gt;=68,szabászat!H93,70))))</f>
        <v/>
      </c>
      <c r="I78" s="50" t="str">
        <f>IF(szabászat!D93="","",IF(szabászat!D93=36,18,szabászat!D93))</f>
        <v/>
      </c>
      <c r="J78" s="50" t="str">
        <f>IF(szabászat!C93="","",szabászat!C93)</f>
        <v/>
      </c>
      <c r="K78" s="53" t="str">
        <f t="shared" si="13"/>
        <v/>
      </c>
      <c r="L78" s="53" t="str">
        <f t="shared" si="14"/>
        <v/>
      </c>
      <c r="M78" s="50" t="str">
        <f>IF(szabászat!B93="","",szabászat!B93)</f>
        <v/>
      </c>
      <c r="N78" s="50" t="str">
        <f>IF(szabászat!I93="","",IF(szabászat!I93=1,"0,4mm "&amp;szabászat!$I$13,IF(szabászat!I93=2,"2mm "&amp;szabászat!$I$14,IF(szabászat!I93=3,"1mm "&amp;szabászat!$I$15,IF(szabászat!I93=4,"élléc "&amp;szabászat!$I$16)))))</f>
        <v/>
      </c>
      <c r="O78" s="50" t="str">
        <f>IF(szabászat!J93="","",IF(szabászat!J93=1,"0,4mm "&amp;szabászat!$I$13,IF(szabászat!J93=2,"2mm "&amp;szabászat!$I$14,IF(szabászat!J93=3,"1mm "&amp;szabászat!$I$15,IF(szabászat!J93=4,"élléc "&amp;szabászat!$I$16)))))</f>
        <v/>
      </c>
      <c r="P78" s="50" t="str">
        <f>IF(szabászat!K93="","",IF(szabászat!K93=1,"0,4mm "&amp;szabászat!$I$13,IF(szabászat!K93=2,"2mm "&amp;szabászat!$I$14,IF(szabászat!K93=3,"1mm "&amp;szabászat!$I$15,IF(szabászat!K93=4,"élléc "&amp;szabászat!$I$16)))))</f>
        <v/>
      </c>
      <c r="Q78" s="50" t="str">
        <f>IF(szabászat!L93="","",IF(szabászat!L93=1,"0,4mm "&amp;szabászat!$I$13,IF(szabászat!L93=2,"2mm "&amp;szabászat!$I$14,IF(szabászat!L93=3,"1mm "&amp;szabászat!$I$15,IF(szabászat!L93=4,"élléc "&amp;szabászat!$I$16)))))</f>
        <v/>
      </c>
      <c r="R78" s="51" t="str">
        <f t="shared" si="15"/>
        <v/>
      </c>
      <c r="S78" s="51" t="str">
        <f>IF(E78="","",IF(szabászat!M93="","www.suliwood.hu",#REF!))</f>
        <v/>
      </c>
      <c r="T78" s="50" t="str">
        <f t="shared" si="16"/>
        <v/>
      </c>
      <c r="U78" s="54" t="str">
        <f t="shared" si="17"/>
        <v/>
      </c>
      <c r="V78" s="56" t="str">
        <f>IF(szabászat!G93="","",IF(szabászat!D93=36,"DUPLUNG: "&amp;szabászat!G93&amp;"x"&amp;szabászat!H93,IF(AND(szabászat!G93&lt;100,szabászat!H93&lt;68),"hossz:"&amp;szabászat!G93&amp;", szél.:"&amp;szabászat!H93&amp;"mm",IF(szabászat!G93&lt;100,"hossz:"&amp;szabászat!G93&amp;"mm",IF(szabászat!H93&lt;68,"szél.:"&amp;szabászat!H93&amp;"mm","")))))</f>
        <v/>
      </c>
      <c r="X78" s="60">
        <f t="shared" si="18"/>
        <v>0</v>
      </c>
      <c r="Y78" s="60">
        <f t="shared" si="19"/>
        <v>0</v>
      </c>
      <c r="Z78" s="60">
        <f t="shared" si="20"/>
        <v>0</v>
      </c>
      <c r="AA78" s="60">
        <f t="shared" si="21"/>
        <v>0</v>
      </c>
      <c r="AB78" s="60">
        <f t="shared" si="22"/>
        <v>0</v>
      </c>
      <c r="AD78" s="60">
        <f t="shared" si="23"/>
        <v>0</v>
      </c>
    </row>
    <row r="79" spans="1:30" x14ac:dyDescent="0.25">
      <c r="A79" s="15">
        <v>75</v>
      </c>
      <c r="B79" s="48" t="str">
        <f>IF(szabászat!E94="","",szabászat!E94)</f>
        <v/>
      </c>
      <c r="C79" s="49"/>
      <c r="D79" s="49"/>
      <c r="E79" s="52" t="str">
        <f>IF(szabászat!F94="","",IF(szabászat!D94=36,szabászat!F94*2,szabászat!F94))</f>
        <v/>
      </c>
      <c r="F79" s="51" t="str">
        <f t="shared" si="12"/>
        <v/>
      </c>
      <c r="G79" s="52" t="str">
        <f>IF(szabászat!G94="","",IF(AND(szabászat!D94=36,szabászat!G94&lt;=100),120,IF(szabászat!D94=36,szabászat!G94+20,IF(szabászat!G94&gt;=100,szabászat!G94,100))))</f>
        <v/>
      </c>
      <c r="H79" s="52" t="str">
        <f>IF(szabászat!H94="","",IF(AND(szabászat!D94=36,szabászat!H94&lt;=68),90,IF(szabászat!D94=36,szabászat!H94+20,IF(szabászat!H94&gt;=68,szabászat!H94,70))))</f>
        <v/>
      </c>
      <c r="I79" s="50" t="str">
        <f>IF(szabászat!D94="","",IF(szabászat!D94=36,18,szabászat!D94))</f>
        <v/>
      </c>
      <c r="J79" s="50" t="str">
        <f>IF(szabászat!C94="","",szabászat!C94)</f>
        <v/>
      </c>
      <c r="K79" s="53" t="str">
        <f t="shared" si="13"/>
        <v/>
      </c>
      <c r="L79" s="53" t="str">
        <f t="shared" si="14"/>
        <v/>
      </c>
      <c r="M79" s="50" t="str">
        <f>IF(szabászat!B94="","",szabászat!B94)</f>
        <v/>
      </c>
      <c r="N79" s="50" t="str">
        <f>IF(szabászat!I94="","",IF(szabászat!I94=1,"0,4mm "&amp;szabászat!$I$13,IF(szabászat!I94=2,"2mm "&amp;szabászat!$I$14,IF(szabászat!I94=3,"1mm "&amp;szabászat!$I$15,IF(szabászat!I94=4,"élléc "&amp;szabászat!$I$16)))))</f>
        <v/>
      </c>
      <c r="O79" s="50" t="str">
        <f>IF(szabászat!J94="","",IF(szabászat!J94=1,"0,4mm "&amp;szabászat!$I$13,IF(szabászat!J94=2,"2mm "&amp;szabászat!$I$14,IF(szabászat!J94=3,"1mm "&amp;szabászat!$I$15,IF(szabászat!J94=4,"élléc "&amp;szabászat!$I$16)))))</f>
        <v/>
      </c>
      <c r="P79" s="50" t="str">
        <f>IF(szabászat!K94="","",IF(szabászat!K94=1,"0,4mm "&amp;szabászat!$I$13,IF(szabászat!K94=2,"2mm "&amp;szabászat!$I$14,IF(szabászat!K94=3,"1mm "&amp;szabászat!$I$15,IF(szabászat!K94=4,"élléc "&amp;szabászat!$I$16)))))</f>
        <v/>
      </c>
      <c r="Q79" s="50" t="str">
        <f>IF(szabászat!L94="","",IF(szabászat!L94=1,"0,4mm "&amp;szabászat!$I$13,IF(szabászat!L94=2,"2mm "&amp;szabászat!$I$14,IF(szabászat!L94=3,"1mm "&amp;szabászat!$I$15,IF(szabászat!L94=4,"élléc "&amp;szabászat!$I$16)))))</f>
        <v/>
      </c>
      <c r="R79" s="51" t="str">
        <f t="shared" si="15"/>
        <v/>
      </c>
      <c r="S79" s="51" t="str">
        <f>IF(E79="","",IF(szabászat!M94="","www.suliwood.hu",#REF!))</f>
        <v/>
      </c>
      <c r="T79" s="50" t="str">
        <f t="shared" si="16"/>
        <v/>
      </c>
      <c r="U79" s="54" t="str">
        <f t="shared" si="17"/>
        <v/>
      </c>
      <c r="V79" s="56" t="str">
        <f>IF(szabászat!G94="","",IF(szabászat!D94=36,"DUPLUNG: "&amp;szabászat!G94&amp;"x"&amp;szabászat!H94,IF(AND(szabászat!G94&lt;100,szabászat!H94&lt;68),"hossz:"&amp;szabászat!G94&amp;", szél.:"&amp;szabászat!H94&amp;"mm",IF(szabászat!G94&lt;100,"hossz:"&amp;szabászat!G94&amp;"mm",IF(szabászat!H94&lt;68,"szél.:"&amp;szabászat!H94&amp;"mm","")))))</f>
        <v/>
      </c>
      <c r="X79" s="60">
        <f t="shared" si="18"/>
        <v>0</v>
      </c>
      <c r="Y79" s="60">
        <f t="shared" si="19"/>
        <v>0</v>
      </c>
      <c r="Z79" s="60">
        <f t="shared" si="20"/>
        <v>0</v>
      </c>
      <c r="AA79" s="60">
        <f t="shared" si="21"/>
        <v>0</v>
      </c>
      <c r="AB79" s="60">
        <f t="shared" si="22"/>
        <v>0</v>
      </c>
      <c r="AD79" s="60">
        <f t="shared" si="23"/>
        <v>0</v>
      </c>
    </row>
    <row r="80" spans="1:30" x14ac:dyDescent="0.25">
      <c r="A80" s="15">
        <v>76</v>
      </c>
      <c r="B80" s="48" t="str">
        <f>IF(szabászat!E95="","",szabászat!E95)</f>
        <v/>
      </c>
      <c r="C80" s="49"/>
      <c r="D80" s="49"/>
      <c r="E80" s="52" t="str">
        <f>IF(szabászat!F95="","",IF(szabászat!D95=36,szabászat!F95*2,szabászat!F95))</f>
        <v/>
      </c>
      <c r="F80" s="51" t="str">
        <f t="shared" si="12"/>
        <v/>
      </c>
      <c r="G80" s="52" t="str">
        <f>IF(szabászat!G95="","",IF(AND(szabászat!D95=36,szabászat!G95&lt;=100),120,IF(szabászat!D95=36,szabászat!G95+20,IF(szabászat!G95&gt;=100,szabászat!G95,100))))</f>
        <v/>
      </c>
      <c r="H80" s="52" t="str">
        <f>IF(szabászat!H95="","",IF(AND(szabászat!D95=36,szabászat!H95&lt;=68),90,IF(szabászat!D95=36,szabászat!H95+20,IF(szabászat!H95&gt;=68,szabászat!H95,70))))</f>
        <v/>
      </c>
      <c r="I80" s="50" t="str">
        <f>IF(szabászat!D95="","",IF(szabászat!D95=36,18,szabászat!D95))</f>
        <v/>
      </c>
      <c r="J80" s="50" t="str">
        <f>IF(szabászat!C95="","",szabászat!C95)</f>
        <v/>
      </c>
      <c r="K80" s="53" t="str">
        <f t="shared" si="13"/>
        <v/>
      </c>
      <c r="L80" s="53" t="str">
        <f t="shared" si="14"/>
        <v/>
      </c>
      <c r="M80" s="50" t="str">
        <f>IF(szabászat!B95="","",szabászat!B95)</f>
        <v/>
      </c>
      <c r="N80" s="50" t="str">
        <f>IF(szabászat!I95="","",IF(szabászat!I95=1,"0,4mm "&amp;szabászat!$I$13,IF(szabászat!I95=2,"2mm "&amp;szabászat!$I$14,IF(szabászat!I95=3,"1mm "&amp;szabászat!$I$15,IF(szabászat!I95=4,"élléc "&amp;szabászat!$I$16)))))</f>
        <v/>
      </c>
      <c r="O80" s="50" t="str">
        <f>IF(szabászat!J95="","",IF(szabászat!J95=1,"0,4mm "&amp;szabászat!$I$13,IF(szabászat!J95=2,"2mm "&amp;szabászat!$I$14,IF(szabászat!J95=3,"1mm "&amp;szabászat!$I$15,IF(szabászat!J95=4,"élléc "&amp;szabászat!$I$16)))))</f>
        <v/>
      </c>
      <c r="P80" s="50" t="str">
        <f>IF(szabászat!K95="","",IF(szabászat!K95=1,"0,4mm "&amp;szabászat!$I$13,IF(szabászat!K95=2,"2mm "&amp;szabászat!$I$14,IF(szabászat!K95=3,"1mm "&amp;szabászat!$I$15,IF(szabászat!K95=4,"élléc "&amp;szabászat!$I$16)))))</f>
        <v/>
      </c>
      <c r="Q80" s="50" t="str">
        <f>IF(szabászat!L95="","",IF(szabászat!L95=1,"0,4mm "&amp;szabászat!$I$13,IF(szabászat!L95=2,"2mm "&amp;szabászat!$I$14,IF(szabászat!L95=3,"1mm "&amp;szabászat!$I$15,IF(szabászat!L95=4,"élléc "&amp;szabászat!$I$16)))))</f>
        <v/>
      </c>
      <c r="R80" s="51" t="str">
        <f t="shared" si="15"/>
        <v/>
      </c>
      <c r="S80" s="51" t="str">
        <f>IF(E80="","",IF(szabászat!M95="","www.suliwood.hu",#REF!))</f>
        <v/>
      </c>
      <c r="T80" s="50" t="str">
        <f t="shared" si="16"/>
        <v/>
      </c>
      <c r="U80" s="54" t="str">
        <f t="shared" si="17"/>
        <v/>
      </c>
      <c r="V80" s="56" t="str">
        <f>IF(szabászat!G95="","",IF(szabászat!D95=36,"DUPLUNG: "&amp;szabászat!G95&amp;"x"&amp;szabászat!H95,IF(AND(szabászat!G95&lt;100,szabászat!H95&lt;68),"hossz:"&amp;szabászat!G95&amp;", szél.:"&amp;szabászat!H95&amp;"mm",IF(szabászat!G95&lt;100,"hossz:"&amp;szabászat!G95&amp;"mm",IF(szabászat!H95&lt;68,"szél.:"&amp;szabászat!H95&amp;"mm","")))))</f>
        <v/>
      </c>
      <c r="X80" s="60">
        <f t="shared" si="18"/>
        <v>0</v>
      </c>
      <c r="Y80" s="60">
        <f t="shared" si="19"/>
        <v>0</v>
      </c>
      <c r="Z80" s="60">
        <f t="shared" si="20"/>
        <v>0</v>
      </c>
      <c r="AA80" s="60">
        <f t="shared" si="21"/>
        <v>0</v>
      </c>
      <c r="AB80" s="60">
        <f t="shared" si="22"/>
        <v>0</v>
      </c>
      <c r="AD80" s="60">
        <f t="shared" si="23"/>
        <v>0</v>
      </c>
    </row>
    <row r="81" spans="1:30" x14ac:dyDescent="0.25">
      <c r="A81" s="15">
        <v>77</v>
      </c>
      <c r="B81" s="48" t="str">
        <f>IF(szabászat!E96="","",szabászat!E96)</f>
        <v/>
      </c>
      <c r="C81" s="49"/>
      <c r="D81" s="49"/>
      <c r="E81" s="52" t="str">
        <f>IF(szabászat!F96="","",IF(szabászat!D96=36,szabászat!F96*2,szabászat!F96))</f>
        <v/>
      </c>
      <c r="F81" s="51" t="str">
        <f t="shared" si="12"/>
        <v/>
      </c>
      <c r="G81" s="52" t="str">
        <f>IF(szabászat!G96="","",IF(AND(szabászat!D96=36,szabászat!G96&lt;=100),120,IF(szabászat!D96=36,szabászat!G96+20,IF(szabászat!G96&gt;=100,szabászat!G96,100))))</f>
        <v/>
      </c>
      <c r="H81" s="52" t="str">
        <f>IF(szabászat!H96="","",IF(AND(szabászat!D96=36,szabászat!H96&lt;=68),90,IF(szabászat!D96=36,szabászat!H96+20,IF(szabászat!H96&gt;=68,szabászat!H96,70))))</f>
        <v/>
      </c>
      <c r="I81" s="50" t="str">
        <f>IF(szabászat!D96="","",IF(szabászat!D96=36,18,szabászat!D96))</f>
        <v/>
      </c>
      <c r="J81" s="50" t="str">
        <f>IF(szabászat!C96="","",szabászat!C96)</f>
        <v/>
      </c>
      <c r="K81" s="53" t="str">
        <f t="shared" si="13"/>
        <v/>
      </c>
      <c r="L81" s="53" t="str">
        <f t="shared" si="14"/>
        <v/>
      </c>
      <c r="M81" s="50" t="str">
        <f>IF(szabászat!B96="","",szabászat!B96)</f>
        <v/>
      </c>
      <c r="N81" s="50" t="str">
        <f>IF(szabászat!I96="","",IF(szabászat!I96=1,"0,4mm "&amp;szabászat!$I$13,IF(szabászat!I96=2,"2mm "&amp;szabászat!$I$14,IF(szabászat!I96=3,"1mm "&amp;szabászat!$I$15,IF(szabászat!I96=4,"élléc "&amp;szabászat!$I$16)))))</f>
        <v/>
      </c>
      <c r="O81" s="50" t="str">
        <f>IF(szabászat!J96="","",IF(szabászat!J96=1,"0,4mm "&amp;szabászat!$I$13,IF(szabászat!J96=2,"2mm "&amp;szabászat!$I$14,IF(szabászat!J96=3,"1mm "&amp;szabászat!$I$15,IF(szabászat!J96=4,"élléc "&amp;szabászat!$I$16)))))</f>
        <v/>
      </c>
      <c r="P81" s="50" t="str">
        <f>IF(szabászat!K96="","",IF(szabászat!K96=1,"0,4mm "&amp;szabászat!$I$13,IF(szabászat!K96=2,"2mm "&amp;szabászat!$I$14,IF(szabászat!K96=3,"1mm "&amp;szabászat!$I$15,IF(szabászat!K96=4,"élléc "&amp;szabászat!$I$16)))))</f>
        <v/>
      </c>
      <c r="Q81" s="50" t="str">
        <f>IF(szabászat!L96="","",IF(szabászat!L96=1,"0,4mm "&amp;szabászat!$I$13,IF(szabászat!L96=2,"2mm "&amp;szabászat!$I$14,IF(szabászat!L96=3,"1mm "&amp;szabászat!$I$15,IF(szabászat!L96=4,"élléc "&amp;szabászat!$I$16)))))</f>
        <v/>
      </c>
      <c r="R81" s="51" t="str">
        <f t="shared" si="15"/>
        <v/>
      </c>
      <c r="S81" s="51" t="str">
        <f>IF(E81="","",IF(szabászat!M96="","www.suliwood.hu",#REF!))</f>
        <v/>
      </c>
      <c r="T81" s="50" t="str">
        <f t="shared" si="16"/>
        <v/>
      </c>
      <c r="U81" s="54" t="str">
        <f t="shared" si="17"/>
        <v/>
      </c>
      <c r="V81" s="56" t="str">
        <f>IF(szabászat!G96="","",IF(szabászat!D96=36,"DUPLUNG: "&amp;szabászat!G96&amp;"x"&amp;szabászat!H96,IF(AND(szabászat!G96&lt;100,szabászat!H96&lt;68),"hossz:"&amp;szabászat!G96&amp;", szél.:"&amp;szabászat!H96&amp;"mm",IF(szabászat!G96&lt;100,"hossz:"&amp;szabászat!G96&amp;"mm",IF(szabászat!H96&lt;68,"szél.:"&amp;szabászat!H96&amp;"mm","")))))</f>
        <v/>
      </c>
      <c r="X81" s="60">
        <f t="shared" si="18"/>
        <v>0</v>
      </c>
      <c r="Y81" s="60">
        <f t="shared" si="19"/>
        <v>0</v>
      </c>
      <c r="Z81" s="60">
        <f t="shared" si="20"/>
        <v>0</v>
      </c>
      <c r="AA81" s="60">
        <f t="shared" si="21"/>
        <v>0</v>
      </c>
      <c r="AB81" s="60">
        <f t="shared" si="22"/>
        <v>0</v>
      </c>
      <c r="AD81" s="60">
        <f t="shared" si="23"/>
        <v>0</v>
      </c>
    </row>
    <row r="82" spans="1:30" x14ac:dyDescent="0.25">
      <c r="A82" s="15">
        <v>78</v>
      </c>
      <c r="B82" s="48" t="str">
        <f>IF(szabászat!E97="","",szabászat!E97)</f>
        <v/>
      </c>
      <c r="C82" s="49"/>
      <c r="D82" s="49"/>
      <c r="E82" s="52" t="str">
        <f>IF(szabászat!F97="","",IF(szabászat!D97=36,szabászat!F97*2,szabászat!F97))</f>
        <v/>
      </c>
      <c r="F82" s="51" t="str">
        <f t="shared" si="12"/>
        <v/>
      </c>
      <c r="G82" s="52" t="str">
        <f>IF(szabászat!G97="","",IF(AND(szabászat!D97=36,szabászat!G97&lt;=100),120,IF(szabászat!D97=36,szabászat!G97+20,IF(szabászat!G97&gt;=100,szabászat!G97,100))))</f>
        <v/>
      </c>
      <c r="H82" s="52" t="str">
        <f>IF(szabászat!H97="","",IF(AND(szabászat!D97=36,szabászat!H97&lt;=68),90,IF(szabászat!D97=36,szabászat!H97+20,IF(szabászat!H97&gt;=68,szabászat!H97,70))))</f>
        <v/>
      </c>
      <c r="I82" s="50" t="str">
        <f>IF(szabászat!D97="","",IF(szabászat!D97=36,18,szabászat!D97))</f>
        <v/>
      </c>
      <c r="J82" s="50" t="str">
        <f>IF(szabászat!C97="","",szabászat!C97)</f>
        <v/>
      </c>
      <c r="K82" s="53" t="str">
        <f t="shared" si="13"/>
        <v/>
      </c>
      <c r="L82" s="53" t="str">
        <f t="shared" si="14"/>
        <v/>
      </c>
      <c r="M82" s="50" t="str">
        <f>IF(szabászat!B97="","",szabászat!B97)</f>
        <v/>
      </c>
      <c r="N82" s="50" t="str">
        <f>IF(szabászat!I97="","",IF(szabászat!I97=1,"0,4mm "&amp;szabászat!$I$13,IF(szabászat!I97=2,"2mm "&amp;szabászat!$I$14,IF(szabászat!I97=3,"1mm "&amp;szabászat!$I$15,IF(szabászat!I97=4,"élléc "&amp;szabászat!$I$16)))))</f>
        <v/>
      </c>
      <c r="O82" s="50" t="str">
        <f>IF(szabászat!J97="","",IF(szabászat!J97=1,"0,4mm "&amp;szabászat!$I$13,IF(szabászat!J97=2,"2mm "&amp;szabászat!$I$14,IF(szabászat!J97=3,"1mm "&amp;szabászat!$I$15,IF(szabászat!J97=4,"élléc "&amp;szabászat!$I$16)))))</f>
        <v/>
      </c>
      <c r="P82" s="50" t="str">
        <f>IF(szabászat!K97="","",IF(szabászat!K97=1,"0,4mm "&amp;szabászat!$I$13,IF(szabászat!K97=2,"2mm "&amp;szabászat!$I$14,IF(szabászat!K97=3,"1mm "&amp;szabászat!$I$15,IF(szabászat!K97=4,"élléc "&amp;szabászat!$I$16)))))</f>
        <v/>
      </c>
      <c r="Q82" s="50" t="str">
        <f>IF(szabászat!L97="","",IF(szabászat!L97=1,"0,4mm "&amp;szabászat!$I$13,IF(szabászat!L97=2,"2mm "&amp;szabászat!$I$14,IF(szabászat!L97=3,"1mm "&amp;szabászat!$I$15,IF(szabászat!L97=4,"élléc "&amp;szabászat!$I$16)))))</f>
        <v/>
      </c>
      <c r="R82" s="51" t="str">
        <f t="shared" si="15"/>
        <v/>
      </c>
      <c r="S82" s="51" t="str">
        <f>IF(E82="","",IF(szabászat!M97="","www.suliwood.hu",#REF!))</f>
        <v/>
      </c>
      <c r="T82" s="50" t="str">
        <f t="shared" si="16"/>
        <v/>
      </c>
      <c r="U82" s="54" t="str">
        <f t="shared" si="17"/>
        <v/>
      </c>
      <c r="V82" s="56" t="str">
        <f>IF(szabászat!G97="","",IF(szabászat!D97=36,"DUPLUNG: "&amp;szabászat!G97&amp;"x"&amp;szabászat!H97,IF(AND(szabászat!G97&lt;100,szabászat!H97&lt;68),"hossz:"&amp;szabászat!G97&amp;", szél.:"&amp;szabászat!H97&amp;"mm",IF(szabászat!G97&lt;100,"hossz:"&amp;szabászat!G97&amp;"mm",IF(szabászat!H97&lt;68,"szél.:"&amp;szabászat!H97&amp;"mm","")))))</f>
        <v/>
      </c>
      <c r="X82" s="60">
        <f t="shared" si="18"/>
        <v>0</v>
      </c>
      <c r="Y82" s="60">
        <f t="shared" si="19"/>
        <v>0</v>
      </c>
      <c r="Z82" s="60">
        <f t="shared" si="20"/>
        <v>0</v>
      </c>
      <c r="AA82" s="60">
        <f t="shared" si="21"/>
        <v>0</v>
      </c>
      <c r="AB82" s="60">
        <f t="shared" si="22"/>
        <v>0</v>
      </c>
      <c r="AD82" s="60">
        <f t="shared" si="23"/>
        <v>0</v>
      </c>
    </row>
    <row r="83" spans="1:30" x14ac:dyDescent="0.25">
      <c r="A83" s="15">
        <v>79</v>
      </c>
      <c r="B83" s="48" t="str">
        <f>IF(szabászat!E98="","",szabászat!E98)</f>
        <v/>
      </c>
      <c r="C83" s="49"/>
      <c r="D83" s="49"/>
      <c r="E83" s="52" t="str">
        <f>IF(szabászat!F98="","",IF(szabászat!D98=36,szabászat!F98*2,szabászat!F98))</f>
        <v/>
      </c>
      <c r="F83" s="51" t="str">
        <f t="shared" si="12"/>
        <v/>
      </c>
      <c r="G83" s="52" t="str">
        <f>IF(szabászat!G98="","",IF(AND(szabászat!D98=36,szabászat!G98&lt;=100),120,IF(szabászat!D98=36,szabászat!G98+20,IF(szabászat!G98&gt;=100,szabászat!G98,100))))</f>
        <v/>
      </c>
      <c r="H83" s="52" t="str">
        <f>IF(szabászat!H98="","",IF(AND(szabászat!D98=36,szabászat!H98&lt;=68),90,IF(szabászat!D98=36,szabászat!H98+20,IF(szabászat!H98&gt;=68,szabászat!H98,70))))</f>
        <v/>
      </c>
      <c r="I83" s="50" t="str">
        <f>IF(szabászat!D98="","",IF(szabászat!D98=36,18,szabászat!D98))</f>
        <v/>
      </c>
      <c r="J83" s="50" t="str">
        <f>IF(szabászat!C98="","",szabászat!C98)</f>
        <v/>
      </c>
      <c r="K83" s="53" t="str">
        <f t="shared" si="13"/>
        <v/>
      </c>
      <c r="L83" s="53" t="str">
        <f t="shared" si="14"/>
        <v/>
      </c>
      <c r="M83" s="50" t="str">
        <f>IF(szabászat!B98="","",szabászat!B98)</f>
        <v/>
      </c>
      <c r="N83" s="50" t="str">
        <f>IF(szabászat!I98="","",IF(szabászat!I98=1,"0,4mm "&amp;szabászat!$I$13,IF(szabászat!I98=2,"2mm "&amp;szabászat!$I$14,IF(szabászat!I98=3,"1mm "&amp;szabászat!$I$15,IF(szabászat!I98=4,"élléc "&amp;szabászat!$I$16)))))</f>
        <v/>
      </c>
      <c r="O83" s="50" t="str">
        <f>IF(szabászat!J98="","",IF(szabászat!J98=1,"0,4mm "&amp;szabászat!$I$13,IF(szabászat!J98=2,"2mm "&amp;szabászat!$I$14,IF(szabászat!J98=3,"1mm "&amp;szabászat!$I$15,IF(szabászat!J98=4,"élléc "&amp;szabászat!$I$16)))))</f>
        <v/>
      </c>
      <c r="P83" s="50" t="str">
        <f>IF(szabászat!K98="","",IF(szabászat!K98=1,"0,4mm "&amp;szabászat!$I$13,IF(szabászat!K98=2,"2mm "&amp;szabászat!$I$14,IF(szabászat!K98=3,"1mm "&amp;szabászat!$I$15,IF(szabászat!K98=4,"élléc "&amp;szabászat!$I$16)))))</f>
        <v/>
      </c>
      <c r="Q83" s="50" t="str">
        <f>IF(szabászat!L98="","",IF(szabászat!L98=1,"0,4mm "&amp;szabászat!$I$13,IF(szabászat!L98=2,"2mm "&amp;szabászat!$I$14,IF(szabászat!L98=3,"1mm "&amp;szabászat!$I$15,IF(szabászat!L98=4,"élléc "&amp;szabászat!$I$16)))))</f>
        <v/>
      </c>
      <c r="R83" s="51" t="str">
        <f t="shared" si="15"/>
        <v/>
      </c>
      <c r="S83" s="51" t="str">
        <f>IF(E83="","",IF(szabászat!M98="","www.suliwood.hu",#REF!))</f>
        <v/>
      </c>
      <c r="T83" s="50" t="str">
        <f t="shared" si="16"/>
        <v/>
      </c>
      <c r="U83" s="54" t="str">
        <f t="shared" si="17"/>
        <v/>
      </c>
      <c r="V83" s="56" t="str">
        <f>IF(szabászat!G98="","",IF(szabászat!D98=36,"DUPLUNG: "&amp;szabászat!G98&amp;"x"&amp;szabászat!H98,IF(AND(szabászat!G98&lt;100,szabászat!H98&lt;68),"hossz:"&amp;szabászat!G98&amp;", szél.:"&amp;szabászat!H98&amp;"mm",IF(szabászat!G98&lt;100,"hossz:"&amp;szabászat!G98&amp;"mm",IF(szabászat!H98&lt;68,"szél.:"&amp;szabászat!H98&amp;"mm","")))))</f>
        <v/>
      </c>
      <c r="X83" s="60">
        <f t="shared" si="18"/>
        <v>0</v>
      </c>
      <c r="Y83" s="60">
        <f t="shared" si="19"/>
        <v>0</v>
      </c>
      <c r="Z83" s="60">
        <f t="shared" si="20"/>
        <v>0</v>
      </c>
      <c r="AA83" s="60">
        <f t="shared" si="21"/>
        <v>0</v>
      </c>
      <c r="AB83" s="60">
        <f t="shared" si="22"/>
        <v>0</v>
      </c>
      <c r="AD83" s="60">
        <f t="shared" si="23"/>
        <v>0</v>
      </c>
    </row>
    <row r="84" spans="1:30" x14ac:dyDescent="0.25">
      <c r="A84" s="15">
        <v>80</v>
      </c>
      <c r="B84" s="48" t="str">
        <f>IF(szabászat!E99="","",szabászat!E99)</f>
        <v/>
      </c>
      <c r="C84" s="49"/>
      <c r="D84" s="49"/>
      <c r="E84" s="52" t="str">
        <f>IF(szabászat!F99="","",IF(szabászat!D99=36,szabászat!F99*2,szabászat!F99))</f>
        <v/>
      </c>
      <c r="F84" s="51" t="str">
        <f t="shared" si="12"/>
        <v/>
      </c>
      <c r="G84" s="52" t="str">
        <f>IF(szabászat!G99="","",IF(AND(szabászat!D99=36,szabászat!G99&lt;=100),120,IF(szabászat!D99=36,szabászat!G99+20,IF(szabászat!G99&gt;=100,szabászat!G99,100))))</f>
        <v/>
      </c>
      <c r="H84" s="52" t="str">
        <f>IF(szabászat!H99="","",IF(AND(szabászat!D99=36,szabászat!H99&lt;=68),90,IF(szabászat!D99=36,szabászat!H99+20,IF(szabászat!H99&gt;=68,szabászat!H99,70))))</f>
        <v/>
      </c>
      <c r="I84" s="50" t="str">
        <f>IF(szabászat!D99="","",IF(szabászat!D99=36,18,szabászat!D99))</f>
        <v/>
      </c>
      <c r="J84" s="50" t="str">
        <f>IF(szabászat!C99="","",szabászat!C99)</f>
        <v/>
      </c>
      <c r="K84" s="53" t="str">
        <f t="shared" si="13"/>
        <v/>
      </c>
      <c r="L84" s="53" t="str">
        <f t="shared" si="14"/>
        <v/>
      </c>
      <c r="M84" s="50" t="str">
        <f>IF(szabászat!B99="","",szabászat!B99)</f>
        <v/>
      </c>
      <c r="N84" s="50" t="str">
        <f>IF(szabászat!I99="","",IF(szabászat!I99=1,"0,4mm "&amp;szabászat!$I$13,IF(szabászat!I99=2,"2mm "&amp;szabászat!$I$14,IF(szabászat!I99=3,"1mm "&amp;szabászat!$I$15,IF(szabászat!I99=4,"élléc "&amp;szabászat!$I$16)))))</f>
        <v/>
      </c>
      <c r="O84" s="50" t="str">
        <f>IF(szabászat!J99="","",IF(szabászat!J99=1,"0,4mm "&amp;szabászat!$I$13,IF(szabászat!J99=2,"2mm "&amp;szabászat!$I$14,IF(szabászat!J99=3,"1mm "&amp;szabászat!$I$15,IF(szabászat!J99=4,"élléc "&amp;szabászat!$I$16)))))</f>
        <v/>
      </c>
      <c r="P84" s="50" t="str">
        <f>IF(szabászat!K99="","",IF(szabászat!K99=1,"0,4mm "&amp;szabászat!$I$13,IF(szabászat!K99=2,"2mm "&amp;szabászat!$I$14,IF(szabászat!K99=3,"1mm "&amp;szabászat!$I$15,IF(szabászat!K99=4,"élléc "&amp;szabászat!$I$16)))))</f>
        <v/>
      </c>
      <c r="Q84" s="50" t="str">
        <f>IF(szabászat!L99="","",IF(szabászat!L99=1,"0,4mm "&amp;szabászat!$I$13,IF(szabászat!L99=2,"2mm "&amp;szabászat!$I$14,IF(szabászat!L99=3,"1mm "&amp;szabászat!$I$15,IF(szabászat!L99=4,"élléc "&amp;szabászat!$I$16)))))</f>
        <v/>
      </c>
      <c r="R84" s="51" t="str">
        <f t="shared" si="15"/>
        <v/>
      </c>
      <c r="S84" s="51" t="str">
        <f>IF(E84="","",IF(szabászat!M99="","www.suliwood.hu",#REF!))</f>
        <v/>
      </c>
      <c r="T84" s="50" t="str">
        <f t="shared" si="16"/>
        <v/>
      </c>
      <c r="U84" s="54" t="str">
        <f t="shared" si="17"/>
        <v/>
      </c>
      <c r="V84" s="56" t="str">
        <f>IF(szabászat!G99="","",IF(szabászat!D99=36,"DUPLUNG: "&amp;szabászat!G99&amp;"x"&amp;szabászat!H99,IF(AND(szabászat!G99&lt;100,szabászat!H99&lt;68),"hossz:"&amp;szabászat!G99&amp;", szél.:"&amp;szabászat!H99&amp;"mm",IF(szabászat!G99&lt;100,"hossz:"&amp;szabászat!G99&amp;"mm",IF(szabászat!H99&lt;68,"szél.:"&amp;szabászat!H99&amp;"mm","")))))</f>
        <v/>
      </c>
      <c r="X84" s="60">
        <f t="shared" si="18"/>
        <v>0</v>
      </c>
      <c r="Y84" s="60">
        <f t="shared" si="19"/>
        <v>0</v>
      </c>
      <c r="Z84" s="60">
        <f t="shared" si="20"/>
        <v>0</v>
      </c>
      <c r="AA84" s="60">
        <f t="shared" si="21"/>
        <v>0</v>
      </c>
      <c r="AB84" s="60">
        <f t="shared" si="22"/>
        <v>0</v>
      </c>
      <c r="AD84" s="60">
        <f t="shared" si="23"/>
        <v>0</v>
      </c>
    </row>
    <row r="85" spans="1:30" x14ac:dyDescent="0.25">
      <c r="A85" s="15">
        <v>81</v>
      </c>
      <c r="B85" s="48" t="str">
        <f>IF(szabászat!E100="","",szabászat!E100)</f>
        <v/>
      </c>
      <c r="C85" s="49"/>
      <c r="D85" s="49"/>
      <c r="E85" s="52" t="str">
        <f>IF(szabászat!F100="","",IF(szabászat!D100=36,szabászat!F100*2,szabászat!F100))</f>
        <v/>
      </c>
      <c r="F85" s="51" t="str">
        <f t="shared" si="12"/>
        <v/>
      </c>
      <c r="G85" s="52" t="str">
        <f>IF(szabászat!G100="","",IF(AND(szabászat!D100=36,szabászat!G100&lt;=100),120,IF(szabászat!D100=36,szabászat!G100+20,IF(szabászat!G100&gt;=100,szabászat!G100,100))))</f>
        <v/>
      </c>
      <c r="H85" s="52" t="str">
        <f>IF(szabászat!H100="","",IF(AND(szabászat!D100=36,szabászat!H100&lt;=68),90,IF(szabászat!D100=36,szabászat!H100+20,IF(szabászat!H100&gt;=68,szabászat!H100,70))))</f>
        <v/>
      </c>
      <c r="I85" s="50" t="str">
        <f>IF(szabászat!D100="","",IF(szabászat!D100=36,18,szabászat!D100))</f>
        <v/>
      </c>
      <c r="J85" s="50" t="str">
        <f>IF(szabászat!C100="","",szabászat!C100)</f>
        <v/>
      </c>
      <c r="K85" s="53" t="str">
        <f t="shared" si="13"/>
        <v/>
      </c>
      <c r="L85" s="53" t="str">
        <f t="shared" si="14"/>
        <v/>
      </c>
      <c r="M85" s="50" t="str">
        <f>IF(szabászat!B100="","",szabászat!B100)</f>
        <v/>
      </c>
      <c r="N85" s="50" t="str">
        <f>IF(szabászat!I100="","",IF(szabászat!I100=1,"0,4mm "&amp;szabászat!$I$13,IF(szabászat!I100=2,"2mm "&amp;szabászat!$I$14,IF(szabászat!I100=3,"1mm "&amp;szabászat!$I$15,IF(szabászat!I100=4,"élléc "&amp;szabászat!$I$16)))))</f>
        <v/>
      </c>
      <c r="O85" s="50" t="str">
        <f>IF(szabászat!J100="","",IF(szabászat!J100=1,"0,4mm "&amp;szabászat!$I$13,IF(szabászat!J100=2,"2mm "&amp;szabászat!$I$14,IF(szabászat!J100=3,"1mm "&amp;szabászat!$I$15,IF(szabászat!J100=4,"élléc "&amp;szabászat!$I$16)))))</f>
        <v/>
      </c>
      <c r="P85" s="50" t="str">
        <f>IF(szabászat!K100="","",IF(szabászat!K100=1,"0,4mm "&amp;szabászat!$I$13,IF(szabászat!K100=2,"2mm "&amp;szabászat!$I$14,IF(szabászat!K100=3,"1mm "&amp;szabászat!$I$15,IF(szabászat!K100=4,"élléc "&amp;szabászat!$I$16)))))</f>
        <v/>
      </c>
      <c r="Q85" s="50" t="str">
        <f>IF(szabászat!L100="","",IF(szabászat!L100=1,"0,4mm "&amp;szabászat!$I$13,IF(szabászat!L100=2,"2mm "&amp;szabászat!$I$14,IF(szabászat!L100=3,"1mm "&amp;szabászat!$I$15,IF(szabászat!L100=4,"élléc "&amp;szabászat!$I$16)))))</f>
        <v/>
      </c>
      <c r="R85" s="51" t="str">
        <f t="shared" si="15"/>
        <v/>
      </c>
      <c r="S85" s="51" t="str">
        <f>IF(E85="","",IF(szabászat!M100="","www.suliwood.hu",#REF!))</f>
        <v/>
      </c>
      <c r="T85" s="50" t="str">
        <f t="shared" si="16"/>
        <v/>
      </c>
      <c r="U85" s="54" t="str">
        <f t="shared" si="17"/>
        <v/>
      </c>
      <c r="V85" s="56" t="str">
        <f>IF(szabászat!G100="","",IF(szabászat!D100=36,"DUPLUNG: "&amp;szabászat!G100&amp;"x"&amp;szabászat!H100,IF(AND(szabászat!G100&lt;100,szabászat!H100&lt;68),"hossz:"&amp;szabászat!G100&amp;", szél.:"&amp;szabászat!H100&amp;"mm",IF(szabászat!G100&lt;100,"hossz:"&amp;szabászat!G100&amp;"mm",IF(szabászat!H100&lt;68,"szél.:"&amp;szabászat!H100&amp;"mm","")))))</f>
        <v/>
      </c>
      <c r="X85" s="60">
        <f t="shared" si="18"/>
        <v>0</v>
      </c>
      <c r="Y85" s="60">
        <f t="shared" si="19"/>
        <v>0</v>
      </c>
      <c r="Z85" s="60">
        <f t="shared" si="20"/>
        <v>0</v>
      </c>
      <c r="AA85" s="60">
        <f t="shared" si="21"/>
        <v>0</v>
      </c>
      <c r="AB85" s="60">
        <f t="shared" si="22"/>
        <v>0</v>
      </c>
      <c r="AD85" s="60">
        <f t="shared" si="23"/>
        <v>0</v>
      </c>
    </row>
    <row r="86" spans="1:30" x14ac:dyDescent="0.25">
      <c r="A86" s="15">
        <v>82</v>
      </c>
      <c r="B86" s="48" t="str">
        <f>IF(szabászat!E101="","",szabászat!E101)</f>
        <v/>
      </c>
      <c r="C86" s="49"/>
      <c r="D86" s="49"/>
      <c r="E86" s="52" t="str">
        <f>IF(szabászat!F101="","",IF(szabászat!D101=36,szabászat!F101*2,szabászat!F101))</f>
        <v/>
      </c>
      <c r="F86" s="51" t="str">
        <f t="shared" si="12"/>
        <v/>
      </c>
      <c r="G86" s="52" t="str">
        <f>IF(szabászat!G101="","",IF(AND(szabászat!D101=36,szabászat!G101&lt;=100),120,IF(szabászat!D101=36,szabászat!G101+20,IF(szabászat!G101&gt;=100,szabászat!G101,100))))</f>
        <v/>
      </c>
      <c r="H86" s="52" t="str">
        <f>IF(szabászat!H101="","",IF(AND(szabászat!D101=36,szabászat!H101&lt;=68),90,IF(szabászat!D101=36,szabászat!H101+20,IF(szabászat!H101&gt;=68,szabászat!H101,70))))</f>
        <v/>
      </c>
      <c r="I86" s="50" t="str">
        <f>IF(szabászat!D101="","",IF(szabászat!D101=36,18,szabászat!D101))</f>
        <v/>
      </c>
      <c r="J86" s="50" t="str">
        <f>IF(szabászat!C101="","",szabászat!C101)</f>
        <v/>
      </c>
      <c r="K86" s="53" t="str">
        <f t="shared" si="13"/>
        <v/>
      </c>
      <c r="L86" s="53" t="str">
        <f t="shared" si="14"/>
        <v/>
      </c>
      <c r="M86" s="50" t="str">
        <f>IF(szabászat!B101="","",szabászat!B101)</f>
        <v/>
      </c>
      <c r="N86" s="50" t="str">
        <f>IF(szabászat!I101="","",IF(szabászat!I101=1,"0,4mm "&amp;szabászat!$I$13,IF(szabászat!I101=2,"2mm "&amp;szabászat!$I$14,IF(szabászat!I101=3,"1mm "&amp;szabászat!$I$15,IF(szabászat!I101=4,"élléc "&amp;szabászat!$I$16)))))</f>
        <v/>
      </c>
      <c r="O86" s="50" t="str">
        <f>IF(szabászat!J101="","",IF(szabászat!J101=1,"0,4mm "&amp;szabászat!$I$13,IF(szabászat!J101=2,"2mm "&amp;szabászat!$I$14,IF(szabászat!J101=3,"1mm "&amp;szabászat!$I$15,IF(szabászat!J101=4,"élléc "&amp;szabászat!$I$16)))))</f>
        <v/>
      </c>
      <c r="P86" s="50" t="str">
        <f>IF(szabászat!K101="","",IF(szabászat!K101=1,"0,4mm "&amp;szabászat!$I$13,IF(szabászat!K101=2,"2mm "&amp;szabászat!$I$14,IF(szabászat!K101=3,"1mm "&amp;szabászat!$I$15,IF(szabászat!K101=4,"élléc "&amp;szabászat!$I$16)))))</f>
        <v/>
      </c>
      <c r="Q86" s="50" t="str">
        <f>IF(szabászat!L101="","",IF(szabászat!L101=1,"0,4mm "&amp;szabászat!$I$13,IF(szabászat!L101=2,"2mm "&amp;szabászat!$I$14,IF(szabászat!L101=3,"1mm "&amp;szabászat!$I$15,IF(szabászat!L101=4,"élléc "&amp;szabászat!$I$16)))))</f>
        <v/>
      </c>
      <c r="R86" s="51" t="str">
        <f t="shared" si="15"/>
        <v/>
      </c>
      <c r="S86" s="51" t="str">
        <f>IF(E86="","",IF(szabászat!M101="","www.suliwood.hu",#REF!))</f>
        <v/>
      </c>
      <c r="T86" s="50" t="str">
        <f t="shared" si="16"/>
        <v/>
      </c>
      <c r="U86" s="54" t="str">
        <f t="shared" si="17"/>
        <v/>
      </c>
      <c r="V86" s="56" t="str">
        <f>IF(szabászat!G101="","",IF(szabászat!D101=36,"DUPLUNG: "&amp;szabászat!G101&amp;"x"&amp;szabászat!H101,IF(AND(szabászat!G101&lt;100,szabászat!H101&lt;68),"hossz:"&amp;szabászat!G101&amp;", szél.:"&amp;szabászat!H101&amp;"mm",IF(szabászat!G101&lt;100,"hossz:"&amp;szabászat!G101&amp;"mm",IF(szabászat!H101&lt;68,"szél.:"&amp;szabászat!H101&amp;"mm","")))))</f>
        <v/>
      </c>
      <c r="X86" s="60">
        <f t="shared" si="18"/>
        <v>0</v>
      </c>
      <c r="Y86" s="60">
        <f t="shared" si="19"/>
        <v>0</v>
      </c>
      <c r="Z86" s="60">
        <f t="shared" si="20"/>
        <v>0</v>
      </c>
      <c r="AA86" s="60">
        <f t="shared" si="21"/>
        <v>0</v>
      </c>
      <c r="AB86" s="60">
        <f t="shared" si="22"/>
        <v>0</v>
      </c>
      <c r="AD86" s="60">
        <f t="shared" si="23"/>
        <v>0</v>
      </c>
    </row>
    <row r="87" spans="1:30" x14ac:dyDescent="0.25">
      <c r="A87" s="15">
        <v>83</v>
      </c>
      <c r="B87" s="48" t="str">
        <f>IF(szabászat!E102="","",szabászat!E102)</f>
        <v/>
      </c>
      <c r="C87" s="49"/>
      <c r="D87" s="49"/>
      <c r="E87" s="52" t="str">
        <f>IF(szabászat!F102="","",IF(szabászat!D102=36,szabászat!F102*2,szabászat!F102))</f>
        <v/>
      </c>
      <c r="F87" s="51" t="str">
        <f t="shared" si="12"/>
        <v/>
      </c>
      <c r="G87" s="52" t="str">
        <f>IF(szabászat!G102="","",IF(AND(szabászat!D102=36,szabászat!G102&lt;=100),120,IF(szabászat!D102=36,szabászat!G102+20,IF(szabászat!G102&gt;=100,szabászat!G102,100))))</f>
        <v/>
      </c>
      <c r="H87" s="52" t="str">
        <f>IF(szabászat!H102="","",IF(AND(szabászat!D102=36,szabászat!H102&lt;=68),90,IF(szabászat!D102=36,szabászat!H102+20,IF(szabászat!H102&gt;=68,szabászat!H102,70))))</f>
        <v/>
      </c>
      <c r="I87" s="50" t="str">
        <f>IF(szabászat!D102="","",IF(szabászat!D102=36,18,szabászat!D102))</f>
        <v/>
      </c>
      <c r="J87" s="50" t="str">
        <f>IF(szabászat!C102="","",szabászat!C102)</f>
        <v/>
      </c>
      <c r="K87" s="53" t="str">
        <f t="shared" si="13"/>
        <v/>
      </c>
      <c r="L87" s="53" t="str">
        <f t="shared" si="14"/>
        <v/>
      </c>
      <c r="M87" s="50" t="str">
        <f>IF(szabászat!B102="","",szabászat!B102)</f>
        <v/>
      </c>
      <c r="N87" s="50" t="str">
        <f>IF(szabászat!I102="","",IF(szabászat!I102=1,"0,4mm "&amp;szabászat!$I$13,IF(szabászat!I102=2,"2mm "&amp;szabászat!$I$14,IF(szabászat!I102=3,"1mm "&amp;szabászat!$I$15,IF(szabászat!I102=4,"élléc "&amp;szabászat!$I$16)))))</f>
        <v/>
      </c>
      <c r="O87" s="50" t="str">
        <f>IF(szabászat!J102="","",IF(szabászat!J102=1,"0,4mm "&amp;szabászat!$I$13,IF(szabászat!J102=2,"2mm "&amp;szabászat!$I$14,IF(szabászat!J102=3,"1mm "&amp;szabászat!$I$15,IF(szabászat!J102=4,"élléc "&amp;szabászat!$I$16)))))</f>
        <v/>
      </c>
      <c r="P87" s="50" t="str">
        <f>IF(szabászat!K102="","",IF(szabászat!K102=1,"0,4mm "&amp;szabászat!$I$13,IF(szabászat!K102=2,"2mm "&amp;szabászat!$I$14,IF(szabászat!K102=3,"1mm "&amp;szabászat!$I$15,IF(szabászat!K102=4,"élléc "&amp;szabászat!$I$16)))))</f>
        <v/>
      </c>
      <c r="Q87" s="50" t="str">
        <f>IF(szabászat!L102="","",IF(szabászat!L102=1,"0,4mm "&amp;szabászat!$I$13,IF(szabászat!L102=2,"2mm "&amp;szabászat!$I$14,IF(szabászat!L102=3,"1mm "&amp;szabászat!$I$15,IF(szabászat!L102=4,"élléc "&amp;szabászat!$I$16)))))</f>
        <v/>
      </c>
      <c r="R87" s="51" t="str">
        <f t="shared" si="15"/>
        <v/>
      </c>
      <c r="S87" s="51" t="str">
        <f>IF(E87="","",IF(szabászat!M102="","www.suliwood.hu",#REF!))</f>
        <v/>
      </c>
      <c r="T87" s="50" t="str">
        <f t="shared" si="16"/>
        <v/>
      </c>
      <c r="U87" s="54" t="str">
        <f t="shared" si="17"/>
        <v/>
      </c>
      <c r="V87" s="56" t="str">
        <f>IF(szabászat!G102="","",IF(szabászat!D102=36,"DUPLUNG: "&amp;szabászat!G102&amp;"x"&amp;szabászat!H102,IF(AND(szabászat!G102&lt;100,szabászat!H102&lt;68),"hossz:"&amp;szabászat!G102&amp;", szél.:"&amp;szabászat!H102&amp;"mm",IF(szabászat!G102&lt;100,"hossz:"&amp;szabászat!G102&amp;"mm",IF(szabászat!H102&lt;68,"szél.:"&amp;szabászat!H102&amp;"mm","")))))</f>
        <v/>
      </c>
      <c r="X87" s="60">
        <f t="shared" si="18"/>
        <v>0</v>
      </c>
      <c r="Y87" s="60">
        <f t="shared" si="19"/>
        <v>0</v>
      </c>
      <c r="Z87" s="60">
        <f t="shared" si="20"/>
        <v>0</v>
      </c>
      <c r="AA87" s="60">
        <f t="shared" si="21"/>
        <v>0</v>
      </c>
      <c r="AB87" s="60">
        <f t="shared" si="22"/>
        <v>0</v>
      </c>
      <c r="AD87" s="60">
        <f t="shared" si="23"/>
        <v>0</v>
      </c>
    </row>
    <row r="88" spans="1:30" x14ac:dyDescent="0.25">
      <c r="A88" s="15">
        <v>84</v>
      </c>
      <c r="B88" s="48" t="str">
        <f>IF(szabászat!E103="","",szabászat!E103)</f>
        <v/>
      </c>
      <c r="C88" s="49"/>
      <c r="D88" s="49"/>
      <c r="E88" s="52" t="str">
        <f>IF(szabászat!F103="","",IF(szabászat!D103=36,szabászat!F103*2,szabászat!F103))</f>
        <v/>
      </c>
      <c r="F88" s="51" t="str">
        <f t="shared" si="12"/>
        <v/>
      </c>
      <c r="G88" s="52" t="str">
        <f>IF(szabászat!G103="","",IF(AND(szabászat!D103=36,szabászat!G103&lt;=100),120,IF(szabászat!D103=36,szabászat!G103+20,IF(szabászat!G103&gt;=100,szabászat!G103,100))))</f>
        <v/>
      </c>
      <c r="H88" s="52" t="str">
        <f>IF(szabászat!H103="","",IF(AND(szabászat!D103=36,szabászat!H103&lt;=68),90,IF(szabászat!D103=36,szabászat!H103+20,IF(szabászat!H103&gt;=68,szabászat!H103,70))))</f>
        <v/>
      </c>
      <c r="I88" s="50" t="str">
        <f>IF(szabászat!D103="","",IF(szabászat!D103=36,18,szabászat!D103))</f>
        <v/>
      </c>
      <c r="J88" s="50" t="str">
        <f>IF(szabászat!C103="","",szabászat!C103)</f>
        <v/>
      </c>
      <c r="K88" s="53" t="str">
        <f t="shared" si="13"/>
        <v/>
      </c>
      <c r="L88" s="53" t="str">
        <f t="shared" si="14"/>
        <v/>
      </c>
      <c r="M88" s="50" t="str">
        <f>IF(szabászat!B103="","",szabászat!B103)</f>
        <v/>
      </c>
      <c r="N88" s="50" t="str">
        <f>IF(szabászat!I103="","",IF(szabászat!I103=1,"0,4mm "&amp;szabászat!$I$13,IF(szabászat!I103=2,"2mm "&amp;szabászat!$I$14,IF(szabászat!I103=3,"1mm "&amp;szabászat!$I$15,IF(szabászat!I103=4,"élléc "&amp;szabászat!$I$16)))))</f>
        <v/>
      </c>
      <c r="O88" s="50" t="str">
        <f>IF(szabászat!J103="","",IF(szabászat!J103=1,"0,4mm "&amp;szabászat!$I$13,IF(szabászat!J103=2,"2mm "&amp;szabászat!$I$14,IF(szabászat!J103=3,"1mm "&amp;szabászat!$I$15,IF(szabászat!J103=4,"élléc "&amp;szabászat!$I$16)))))</f>
        <v/>
      </c>
      <c r="P88" s="50" t="str">
        <f>IF(szabászat!K103="","",IF(szabászat!K103=1,"0,4mm "&amp;szabászat!$I$13,IF(szabászat!K103=2,"2mm "&amp;szabászat!$I$14,IF(szabászat!K103=3,"1mm "&amp;szabászat!$I$15,IF(szabászat!K103=4,"élléc "&amp;szabászat!$I$16)))))</f>
        <v/>
      </c>
      <c r="Q88" s="50" t="str">
        <f>IF(szabászat!L103="","",IF(szabászat!L103=1,"0,4mm "&amp;szabászat!$I$13,IF(szabászat!L103=2,"2mm "&amp;szabászat!$I$14,IF(szabászat!L103=3,"1mm "&amp;szabászat!$I$15,IF(szabászat!L103=4,"élléc "&amp;szabászat!$I$16)))))</f>
        <v/>
      </c>
      <c r="R88" s="51" t="str">
        <f t="shared" si="15"/>
        <v/>
      </c>
      <c r="S88" s="51" t="str">
        <f>IF(E88="","",IF(szabászat!M103="","www.suliwood.hu",#REF!))</f>
        <v/>
      </c>
      <c r="T88" s="50" t="str">
        <f t="shared" si="16"/>
        <v/>
      </c>
      <c r="U88" s="54" t="str">
        <f t="shared" si="17"/>
        <v/>
      </c>
      <c r="V88" s="56" t="str">
        <f>IF(szabászat!G103="","",IF(szabászat!D103=36,"DUPLUNG: "&amp;szabászat!G103&amp;"x"&amp;szabászat!H103,IF(AND(szabászat!G103&lt;100,szabászat!H103&lt;68),"hossz:"&amp;szabászat!G103&amp;", szél.:"&amp;szabászat!H103&amp;"mm",IF(szabászat!G103&lt;100,"hossz:"&amp;szabászat!G103&amp;"mm",IF(szabászat!H103&lt;68,"szél.:"&amp;szabászat!H103&amp;"mm","")))))</f>
        <v/>
      </c>
      <c r="X88" s="60">
        <f t="shared" si="18"/>
        <v>0</v>
      </c>
      <c r="Y88" s="60">
        <f t="shared" si="19"/>
        <v>0</v>
      </c>
      <c r="Z88" s="60">
        <f t="shared" si="20"/>
        <v>0</v>
      </c>
      <c r="AA88" s="60">
        <f t="shared" si="21"/>
        <v>0</v>
      </c>
      <c r="AB88" s="60">
        <f t="shared" si="22"/>
        <v>0</v>
      </c>
      <c r="AD88" s="60">
        <f t="shared" si="23"/>
        <v>0</v>
      </c>
    </row>
    <row r="89" spans="1:30" x14ac:dyDescent="0.25">
      <c r="A89" s="15">
        <v>85</v>
      </c>
      <c r="B89" s="48" t="str">
        <f>IF(szabászat!E104="","",szabászat!E104)</f>
        <v/>
      </c>
      <c r="C89" s="49"/>
      <c r="D89" s="49"/>
      <c r="E89" s="52" t="str">
        <f>IF(szabászat!F104="","",IF(szabászat!D104=36,szabászat!F104*2,szabászat!F104))</f>
        <v/>
      </c>
      <c r="F89" s="51" t="str">
        <f t="shared" si="12"/>
        <v/>
      </c>
      <c r="G89" s="52" t="str">
        <f>IF(szabászat!G104="","",IF(AND(szabászat!D104=36,szabászat!G104&lt;=100),120,IF(szabászat!D104=36,szabászat!G104+20,IF(szabászat!G104&gt;=100,szabászat!G104,100))))</f>
        <v/>
      </c>
      <c r="H89" s="52" t="str">
        <f>IF(szabászat!H104="","",IF(AND(szabászat!D104=36,szabászat!H104&lt;=68),90,IF(szabászat!D104=36,szabászat!H104+20,IF(szabászat!H104&gt;=68,szabászat!H104,70))))</f>
        <v/>
      </c>
      <c r="I89" s="50" t="str">
        <f>IF(szabászat!D104="","",IF(szabászat!D104=36,18,szabászat!D104))</f>
        <v/>
      </c>
      <c r="J89" s="50" t="str">
        <f>IF(szabászat!C104="","",szabászat!C104)</f>
        <v/>
      </c>
      <c r="K89" s="53" t="str">
        <f t="shared" si="13"/>
        <v/>
      </c>
      <c r="L89" s="53" t="str">
        <f t="shared" si="14"/>
        <v/>
      </c>
      <c r="M89" s="50" t="str">
        <f>IF(szabászat!B104="","",szabászat!B104)</f>
        <v/>
      </c>
      <c r="N89" s="50" t="str">
        <f>IF(szabászat!I104="","",IF(szabászat!I104=1,"0,4mm "&amp;szabászat!$I$13,IF(szabászat!I104=2,"2mm "&amp;szabászat!$I$14,IF(szabászat!I104=3,"1mm "&amp;szabászat!$I$15,IF(szabászat!I104=4,"élléc "&amp;szabászat!$I$16)))))</f>
        <v/>
      </c>
      <c r="O89" s="50" t="str">
        <f>IF(szabászat!J104="","",IF(szabászat!J104=1,"0,4mm "&amp;szabászat!$I$13,IF(szabászat!J104=2,"2mm "&amp;szabászat!$I$14,IF(szabászat!J104=3,"1mm "&amp;szabászat!$I$15,IF(szabászat!J104=4,"élléc "&amp;szabászat!$I$16)))))</f>
        <v/>
      </c>
      <c r="P89" s="50" t="str">
        <f>IF(szabászat!K104="","",IF(szabászat!K104=1,"0,4mm "&amp;szabászat!$I$13,IF(szabászat!K104=2,"2mm "&amp;szabászat!$I$14,IF(szabászat!K104=3,"1mm "&amp;szabászat!$I$15,IF(szabászat!K104=4,"élléc "&amp;szabászat!$I$16)))))</f>
        <v/>
      </c>
      <c r="Q89" s="50" t="str">
        <f>IF(szabászat!L104="","",IF(szabászat!L104=1,"0,4mm "&amp;szabászat!$I$13,IF(szabászat!L104=2,"2mm "&amp;szabászat!$I$14,IF(szabászat!L104=3,"1mm "&amp;szabászat!$I$15,IF(szabászat!L104=4,"élléc "&amp;szabászat!$I$16)))))</f>
        <v/>
      </c>
      <c r="R89" s="51" t="str">
        <f t="shared" si="15"/>
        <v/>
      </c>
      <c r="S89" s="51" t="str">
        <f>IF(E89="","",IF(szabászat!M104="","www.suliwood.hu",#REF!))</f>
        <v/>
      </c>
      <c r="T89" s="50" t="str">
        <f t="shared" si="16"/>
        <v/>
      </c>
      <c r="U89" s="54" t="str">
        <f t="shared" si="17"/>
        <v/>
      </c>
      <c r="V89" s="56" t="str">
        <f>IF(szabászat!G104="","",IF(szabászat!D104=36,"DUPLUNG: "&amp;szabászat!G104&amp;"x"&amp;szabászat!H104,IF(AND(szabászat!G104&lt;100,szabászat!H104&lt;68),"hossz:"&amp;szabászat!G104&amp;", szél.:"&amp;szabászat!H104&amp;"mm",IF(szabászat!G104&lt;100,"hossz:"&amp;szabászat!G104&amp;"mm",IF(szabászat!H104&lt;68,"szél.:"&amp;szabászat!H104&amp;"mm","")))))</f>
        <v/>
      </c>
      <c r="X89" s="60">
        <f t="shared" si="18"/>
        <v>0</v>
      </c>
      <c r="Y89" s="60">
        <f t="shared" si="19"/>
        <v>0</v>
      </c>
      <c r="Z89" s="60">
        <f t="shared" si="20"/>
        <v>0</v>
      </c>
      <c r="AA89" s="60">
        <f t="shared" si="21"/>
        <v>0</v>
      </c>
      <c r="AB89" s="60">
        <f t="shared" si="22"/>
        <v>0</v>
      </c>
      <c r="AD89" s="60">
        <f t="shared" si="23"/>
        <v>0</v>
      </c>
    </row>
    <row r="90" spans="1:30" x14ac:dyDescent="0.25">
      <c r="A90" s="15">
        <v>86</v>
      </c>
      <c r="B90" s="48" t="str">
        <f>IF(szabászat!E105="","",szabászat!E105)</f>
        <v/>
      </c>
      <c r="C90" s="49"/>
      <c r="D90" s="49"/>
      <c r="E90" s="52" t="str">
        <f>IF(szabászat!F105="","",IF(szabászat!D105=36,szabászat!F105*2,szabászat!F105))</f>
        <v/>
      </c>
      <c r="F90" s="51" t="str">
        <f t="shared" si="12"/>
        <v/>
      </c>
      <c r="G90" s="52" t="str">
        <f>IF(szabászat!G105="","",IF(AND(szabászat!D105=36,szabászat!G105&lt;=100),120,IF(szabászat!D105=36,szabászat!G105+20,IF(szabászat!G105&gt;=100,szabászat!G105,100))))</f>
        <v/>
      </c>
      <c r="H90" s="52" t="str">
        <f>IF(szabászat!H105="","",IF(AND(szabászat!D105=36,szabászat!H105&lt;=68),90,IF(szabászat!D105=36,szabászat!H105+20,IF(szabászat!H105&gt;=68,szabászat!H105,70))))</f>
        <v/>
      </c>
      <c r="I90" s="50" t="str">
        <f>IF(szabászat!D105="","",IF(szabászat!D105=36,18,szabászat!D105))</f>
        <v/>
      </c>
      <c r="J90" s="50" t="str">
        <f>IF(szabászat!C105="","",szabászat!C105)</f>
        <v/>
      </c>
      <c r="K90" s="53" t="str">
        <f t="shared" si="13"/>
        <v/>
      </c>
      <c r="L90" s="53" t="str">
        <f t="shared" si="14"/>
        <v/>
      </c>
      <c r="M90" s="50" t="str">
        <f>IF(szabászat!B105="","",szabászat!B105)</f>
        <v/>
      </c>
      <c r="N90" s="50" t="str">
        <f>IF(szabászat!I105="","",IF(szabászat!I105=1,"0,4mm "&amp;szabászat!$I$13,IF(szabászat!I105=2,"2mm "&amp;szabászat!$I$14,IF(szabászat!I105=3,"1mm "&amp;szabászat!$I$15,IF(szabászat!I105=4,"élléc "&amp;szabászat!$I$16)))))</f>
        <v/>
      </c>
      <c r="O90" s="50" t="str">
        <f>IF(szabászat!J105="","",IF(szabászat!J105=1,"0,4mm "&amp;szabászat!$I$13,IF(szabászat!J105=2,"2mm "&amp;szabászat!$I$14,IF(szabászat!J105=3,"1mm "&amp;szabászat!$I$15,IF(szabászat!J105=4,"élléc "&amp;szabászat!$I$16)))))</f>
        <v/>
      </c>
      <c r="P90" s="50" t="str">
        <f>IF(szabászat!K105="","",IF(szabászat!K105=1,"0,4mm "&amp;szabászat!$I$13,IF(szabászat!K105=2,"2mm "&amp;szabászat!$I$14,IF(szabászat!K105=3,"1mm "&amp;szabászat!$I$15,IF(szabászat!K105=4,"élléc "&amp;szabászat!$I$16)))))</f>
        <v/>
      </c>
      <c r="Q90" s="50" t="str">
        <f>IF(szabászat!L105="","",IF(szabászat!L105=1,"0,4mm "&amp;szabászat!$I$13,IF(szabászat!L105=2,"2mm "&amp;szabászat!$I$14,IF(szabászat!L105=3,"1mm "&amp;szabászat!$I$15,IF(szabászat!L105=4,"élléc "&amp;szabászat!$I$16)))))</f>
        <v/>
      </c>
      <c r="R90" s="51" t="str">
        <f t="shared" si="15"/>
        <v/>
      </c>
      <c r="S90" s="51" t="str">
        <f>IF(E90="","",IF(szabászat!M105="","www.suliwood.hu",#REF!))</f>
        <v/>
      </c>
      <c r="T90" s="50" t="str">
        <f t="shared" si="16"/>
        <v/>
      </c>
      <c r="U90" s="54" t="str">
        <f t="shared" si="17"/>
        <v/>
      </c>
      <c r="V90" s="56" t="str">
        <f>IF(szabászat!G105="","",IF(szabászat!D105=36,"DUPLUNG: "&amp;szabászat!G105&amp;"x"&amp;szabászat!H105,IF(AND(szabászat!G105&lt;100,szabászat!H105&lt;68),"hossz:"&amp;szabászat!G105&amp;", szél.:"&amp;szabászat!H105&amp;"mm",IF(szabászat!G105&lt;100,"hossz:"&amp;szabászat!G105&amp;"mm",IF(szabászat!H105&lt;68,"szél.:"&amp;szabászat!H105&amp;"mm","")))))</f>
        <v/>
      </c>
      <c r="X90" s="60">
        <f t="shared" si="18"/>
        <v>0</v>
      </c>
      <c r="Y90" s="60">
        <f t="shared" si="19"/>
        <v>0</v>
      </c>
      <c r="Z90" s="60">
        <f t="shared" si="20"/>
        <v>0</v>
      </c>
      <c r="AA90" s="60">
        <f t="shared" si="21"/>
        <v>0</v>
      </c>
      <c r="AB90" s="60">
        <f t="shared" si="22"/>
        <v>0</v>
      </c>
      <c r="AD90" s="60">
        <f t="shared" si="23"/>
        <v>0</v>
      </c>
    </row>
    <row r="91" spans="1:30" x14ac:dyDescent="0.25">
      <c r="A91" s="15">
        <v>87</v>
      </c>
      <c r="B91" s="48" t="str">
        <f>IF(szabászat!E106="","",szabászat!E106)</f>
        <v/>
      </c>
      <c r="C91" s="49"/>
      <c r="D91" s="49"/>
      <c r="E91" s="52" t="str">
        <f>IF(szabászat!F106="","",IF(szabászat!D106=36,szabászat!F106*2,szabászat!F106))</f>
        <v/>
      </c>
      <c r="F91" s="51" t="str">
        <f t="shared" si="12"/>
        <v/>
      </c>
      <c r="G91" s="52" t="str">
        <f>IF(szabászat!G106="","",IF(AND(szabászat!D106=36,szabászat!G106&lt;=100),120,IF(szabászat!D106=36,szabászat!G106+20,IF(szabászat!G106&gt;=100,szabászat!G106,100))))</f>
        <v/>
      </c>
      <c r="H91" s="52" t="str">
        <f>IF(szabászat!H106="","",IF(AND(szabászat!D106=36,szabászat!H106&lt;=68),90,IF(szabászat!D106=36,szabászat!H106+20,IF(szabászat!H106&gt;=68,szabászat!H106,70))))</f>
        <v/>
      </c>
      <c r="I91" s="50" t="str">
        <f>IF(szabászat!D106="","",IF(szabászat!D106=36,18,szabászat!D106))</f>
        <v/>
      </c>
      <c r="J91" s="50" t="str">
        <f>IF(szabászat!C106="","",szabászat!C106)</f>
        <v/>
      </c>
      <c r="K91" s="53" t="str">
        <f t="shared" si="13"/>
        <v/>
      </c>
      <c r="L91" s="53" t="str">
        <f t="shared" si="14"/>
        <v/>
      </c>
      <c r="M91" s="50" t="str">
        <f>IF(szabászat!B106="","",szabászat!B106)</f>
        <v/>
      </c>
      <c r="N91" s="50" t="str">
        <f>IF(szabászat!I106="","",IF(szabászat!I106=1,"0,4mm "&amp;szabászat!$I$13,IF(szabászat!I106=2,"2mm "&amp;szabászat!$I$14,IF(szabászat!I106=3,"1mm "&amp;szabászat!$I$15,IF(szabászat!I106=4,"élléc "&amp;szabászat!$I$16)))))</f>
        <v/>
      </c>
      <c r="O91" s="50" t="str">
        <f>IF(szabászat!J106="","",IF(szabászat!J106=1,"0,4mm "&amp;szabászat!$I$13,IF(szabászat!J106=2,"2mm "&amp;szabászat!$I$14,IF(szabászat!J106=3,"1mm "&amp;szabászat!$I$15,IF(szabászat!J106=4,"élléc "&amp;szabászat!$I$16)))))</f>
        <v/>
      </c>
      <c r="P91" s="50" t="str">
        <f>IF(szabászat!K106="","",IF(szabászat!K106=1,"0,4mm "&amp;szabászat!$I$13,IF(szabászat!K106=2,"2mm "&amp;szabászat!$I$14,IF(szabászat!K106=3,"1mm "&amp;szabászat!$I$15,IF(szabászat!K106=4,"élléc "&amp;szabászat!$I$16)))))</f>
        <v/>
      </c>
      <c r="Q91" s="50" t="str">
        <f>IF(szabászat!L106="","",IF(szabászat!L106=1,"0,4mm "&amp;szabászat!$I$13,IF(szabászat!L106=2,"2mm "&amp;szabászat!$I$14,IF(szabászat!L106=3,"1mm "&amp;szabászat!$I$15,IF(szabászat!L106=4,"élléc "&amp;szabászat!$I$16)))))</f>
        <v/>
      </c>
      <c r="R91" s="51" t="str">
        <f t="shared" si="15"/>
        <v/>
      </c>
      <c r="S91" s="51" t="str">
        <f>IF(E91="","",IF(szabászat!M106="","www.suliwood.hu",#REF!))</f>
        <v/>
      </c>
      <c r="T91" s="50" t="str">
        <f t="shared" si="16"/>
        <v/>
      </c>
      <c r="U91" s="54" t="str">
        <f t="shared" si="17"/>
        <v/>
      </c>
      <c r="V91" s="56" t="str">
        <f>IF(szabászat!G106="","",IF(szabászat!D106=36,"DUPLUNG: "&amp;szabászat!G106&amp;"x"&amp;szabászat!H106,IF(AND(szabászat!G106&lt;100,szabászat!H106&lt;68),"hossz:"&amp;szabászat!G106&amp;", szél.:"&amp;szabászat!H106&amp;"mm",IF(szabászat!G106&lt;100,"hossz:"&amp;szabászat!G106&amp;"mm",IF(szabászat!H106&lt;68,"szél.:"&amp;szabászat!H106&amp;"mm","")))))</f>
        <v/>
      </c>
      <c r="X91" s="60">
        <f t="shared" si="18"/>
        <v>0</v>
      </c>
      <c r="Y91" s="60">
        <f t="shared" si="19"/>
        <v>0</v>
      </c>
      <c r="Z91" s="60">
        <f t="shared" si="20"/>
        <v>0</v>
      </c>
      <c r="AA91" s="60">
        <f t="shared" si="21"/>
        <v>0</v>
      </c>
      <c r="AB91" s="60">
        <f t="shared" si="22"/>
        <v>0</v>
      </c>
      <c r="AD91" s="60">
        <f t="shared" si="23"/>
        <v>0</v>
      </c>
    </row>
    <row r="92" spans="1:30" x14ac:dyDescent="0.25">
      <c r="A92" s="15">
        <v>88</v>
      </c>
      <c r="B92" s="48" t="str">
        <f>IF(szabászat!E107="","",szabászat!E107)</f>
        <v/>
      </c>
      <c r="C92" s="49"/>
      <c r="D92" s="49"/>
      <c r="E92" s="52" t="str">
        <f>IF(szabászat!F107="","",IF(szabászat!D107=36,szabászat!F107*2,szabászat!F107))</f>
        <v/>
      </c>
      <c r="F92" s="51" t="str">
        <f t="shared" si="12"/>
        <v/>
      </c>
      <c r="G92" s="52" t="str">
        <f>IF(szabászat!G107="","",IF(AND(szabászat!D107=36,szabászat!G107&lt;=100),120,IF(szabászat!D107=36,szabászat!G107+20,IF(szabászat!G107&gt;=100,szabászat!G107,100))))</f>
        <v/>
      </c>
      <c r="H92" s="52" t="str">
        <f>IF(szabászat!H107="","",IF(AND(szabászat!D107=36,szabászat!H107&lt;=68),90,IF(szabászat!D107=36,szabászat!H107+20,IF(szabászat!H107&gt;=68,szabászat!H107,70))))</f>
        <v/>
      </c>
      <c r="I92" s="50" t="str">
        <f>IF(szabászat!D107="","",IF(szabászat!D107=36,18,szabászat!D107))</f>
        <v/>
      </c>
      <c r="J92" s="50" t="str">
        <f>IF(szabászat!C107="","",szabászat!C107)</f>
        <v/>
      </c>
      <c r="K92" s="53" t="str">
        <f t="shared" si="13"/>
        <v/>
      </c>
      <c r="L92" s="53" t="str">
        <f t="shared" si="14"/>
        <v/>
      </c>
      <c r="M92" s="50" t="str">
        <f>IF(szabászat!B107="","",szabászat!B107)</f>
        <v/>
      </c>
      <c r="N92" s="50" t="str">
        <f>IF(szabászat!I107="","",IF(szabászat!I107=1,"0,4mm "&amp;szabászat!$I$13,IF(szabászat!I107=2,"2mm "&amp;szabászat!$I$14,IF(szabászat!I107=3,"1mm "&amp;szabászat!$I$15,IF(szabászat!I107=4,"élléc "&amp;szabászat!$I$16)))))</f>
        <v/>
      </c>
      <c r="O92" s="50" t="str">
        <f>IF(szabászat!J107="","",IF(szabászat!J107=1,"0,4mm "&amp;szabászat!$I$13,IF(szabászat!J107=2,"2mm "&amp;szabászat!$I$14,IF(szabászat!J107=3,"1mm "&amp;szabászat!$I$15,IF(szabászat!J107=4,"élléc "&amp;szabászat!$I$16)))))</f>
        <v/>
      </c>
      <c r="P92" s="50" t="str">
        <f>IF(szabászat!K107="","",IF(szabászat!K107=1,"0,4mm "&amp;szabászat!$I$13,IF(szabászat!K107=2,"2mm "&amp;szabászat!$I$14,IF(szabászat!K107=3,"1mm "&amp;szabászat!$I$15,IF(szabászat!K107=4,"élléc "&amp;szabászat!$I$16)))))</f>
        <v/>
      </c>
      <c r="Q92" s="50" t="str">
        <f>IF(szabászat!L107="","",IF(szabászat!L107=1,"0,4mm "&amp;szabászat!$I$13,IF(szabászat!L107=2,"2mm "&amp;szabászat!$I$14,IF(szabászat!L107=3,"1mm "&amp;szabászat!$I$15,IF(szabászat!L107=4,"élléc "&amp;szabászat!$I$16)))))</f>
        <v/>
      </c>
      <c r="R92" s="51" t="str">
        <f t="shared" si="15"/>
        <v/>
      </c>
      <c r="S92" s="51" t="str">
        <f>IF(E92="","",IF(szabászat!M107="","www.suliwood.hu",#REF!))</f>
        <v/>
      </c>
      <c r="T92" s="50" t="str">
        <f t="shared" si="16"/>
        <v/>
      </c>
      <c r="U92" s="54" t="str">
        <f t="shared" si="17"/>
        <v/>
      </c>
      <c r="V92" s="56" t="str">
        <f>IF(szabászat!G107="","",IF(szabászat!D107=36,"DUPLUNG: "&amp;szabászat!G107&amp;"x"&amp;szabászat!H107,IF(AND(szabászat!G107&lt;100,szabászat!H107&lt;68),"hossz:"&amp;szabászat!G107&amp;", szél.:"&amp;szabászat!H107&amp;"mm",IF(szabászat!G107&lt;100,"hossz:"&amp;szabászat!G107&amp;"mm",IF(szabászat!H107&lt;68,"szél.:"&amp;szabászat!H107&amp;"mm","")))))</f>
        <v/>
      </c>
      <c r="X92" s="60">
        <f t="shared" si="18"/>
        <v>0</v>
      </c>
      <c r="Y92" s="60">
        <f t="shared" si="19"/>
        <v>0</v>
      </c>
      <c r="Z92" s="60">
        <f t="shared" si="20"/>
        <v>0</v>
      </c>
      <c r="AA92" s="60">
        <f t="shared" si="21"/>
        <v>0</v>
      </c>
      <c r="AB92" s="60">
        <f t="shared" si="22"/>
        <v>0</v>
      </c>
      <c r="AD92" s="60">
        <f t="shared" si="23"/>
        <v>0</v>
      </c>
    </row>
    <row r="93" spans="1:30" x14ac:dyDescent="0.25">
      <c r="A93" s="15">
        <v>89</v>
      </c>
      <c r="B93" s="48" t="str">
        <f>IF(szabászat!E108="","",szabászat!E108)</f>
        <v/>
      </c>
      <c r="C93" s="49"/>
      <c r="D93" s="49"/>
      <c r="E93" s="52" t="str">
        <f>IF(szabászat!F108="","",IF(szabászat!D108=36,szabászat!F108*2,szabászat!F108))</f>
        <v/>
      </c>
      <c r="F93" s="51" t="str">
        <f t="shared" si="12"/>
        <v/>
      </c>
      <c r="G93" s="52" t="str">
        <f>IF(szabászat!G108="","",IF(AND(szabászat!D108=36,szabászat!G108&lt;=100),120,IF(szabászat!D108=36,szabászat!G108+20,IF(szabászat!G108&gt;=100,szabászat!G108,100))))</f>
        <v/>
      </c>
      <c r="H93" s="52" t="str">
        <f>IF(szabászat!H108="","",IF(AND(szabászat!D108=36,szabászat!H108&lt;=68),90,IF(szabászat!D108=36,szabászat!H108+20,IF(szabászat!H108&gt;=68,szabászat!H108,70))))</f>
        <v/>
      </c>
      <c r="I93" s="50" t="str">
        <f>IF(szabászat!D108="","",IF(szabászat!D108=36,18,szabászat!D108))</f>
        <v/>
      </c>
      <c r="J93" s="50" t="str">
        <f>IF(szabászat!C108="","",szabászat!C108)</f>
        <v/>
      </c>
      <c r="K93" s="53" t="str">
        <f t="shared" si="13"/>
        <v/>
      </c>
      <c r="L93" s="53" t="str">
        <f t="shared" si="14"/>
        <v/>
      </c>
      <c r="M93" s="50" t="str">
        <f>IF(szabászat!B108="","",szabászat!B108)</f>
        <v/>
      </c>
      <c r="N93" s="50" t="str">
        <f>IF(szabászat!I108="","",IF(szabászat!I108=1,"0,4mm "&amp;szabászat!$I$13,IF(szabászat!I108=2,"2mm "&amp;szabászat!$I$14,IF(szabászat!I108=3,"1mm "&amp;szabászat!$I$15,IF(szabászat!I108=4,"élléc "&amp;szabászat!$I$16)))))</f>
        <v/>
      </c>
      <c r="O93" s="50" t="str">
        <f>IF(szabászat!J108="","",IF(szabászat!J108=1,"0,4mm "&amp;szabászat!$I$13,IF(szabászat!J108=2,"2mm "&amp;szabászat!$I$14,IF(szabászat!J108=3,"1mm "&amp;szabászat!$I$15,IF(szabászat!J108=4,"élléc "&amp;szabászat!$I$16)))))</f>
        <v/>
      </c>
      <c r="P93" s="50" t="str">
        <f>IF(szabászat!K108="","",IF(szabászat!K108=1,"0,4mm "&amp;szabászat!$I$13,IF(szabászat!K108=2,"2mm "&amp;szabászat!$I$14,IF(szabászat!K108=3,"1mm "&amp;szabászat!$I$15,IF(szabászat!K108=4,"élléc "&amp;szabászat!$I$16)))))</f>
        <v/>
      </c>
      <c r="Q93" s="50" t="str">
        <f>IF(szabászat!L108="","",IF(szabászat!L108=1,"0,4mm "&amp;szabászat!$I$13,IF(szabászat!L108=2,"2mm "&amp;szabászat!$I$14,IF(szabászat!L108=3,"1mm "&amp;szabászat!$I$15,IF(szabászat!L108=4,"élléc "&amp;szabászat!$I$16)))))</f>
        <v/>
      </c>
      <c r="R93" s="51" t="str">
        <f t="shared" si="15"/>
        <v/>
      </c>
      <c r="S93" s="51" t="str">
        <f>IF(E93="","",IF(szabászat!M108="","www.suliwood.hu",#REF!))</f>
        <v/>
      </c>
      <c r="T93" s="50" t="str">
        <f t="shared" si="16"/>
        <v/>
      </c>
      <c r="U93" s="54" t="str">
        <f t="shared" si="17"/>
        <v/>
      </c>
      <c r="V93" s="56" t="str">
        <f>IF(szabászat!G108="","",IF(szabászat!D108=36,"DUPLUNG: "&amp;szabászat!G108&amp;"x"&amp;szabászat!H108,IF(AND(szabászat!G108&lt;100,szabászat!H108&lt;68),"hossz:"&amp;szabászat!G108&amp;", szél.:"&amp;szabászat!H108&amp;"mm",IF(szabászat!G108&lt;100,"hossz:"&amp;szabászat!G108&amp;"mm",IF(szabászat!H108&lt;68,"szél.:"&amp;szabászat!H108&amp;"mm","")))))</f>
        <v/>
      </c>
      <c r="X93" s="60">
        <f t="shared" si="18"/>
        <v>0</v>
      </c>
      <c r="Y93" s="60">
        <f t="shared" si="19"/>
        <v>0</v>
      </c>
      <c r="Z93" s="60">
        <f t="shared" si="20"/>
        <v>0</v>
      </c>
      <c r="AA93" s="60">
        <f t="shared" si="21"/>
        <v>0</v>
      </c>
      <c r="AB93" s="60">
        <f t="shared" si="22"/>
        <v>0</v>
      </c>
      <c r="AD93" s="60">
        <f t="shared" si="23"/>
        <v>0</v>
      </c>
    </row>
    <row r="94" spans="1:30" x14ac:dyDescent="0.25">
      <c r="A94" s="15">
        <v>90</v>
      </c>
      <c r="B94" s="48" t="str">
        <f>IF(szabászat!E109="","",szabászat!E109)</f>
        <v/>
      </c>
      <c r="C94" s="49"/>
      <c r="D94" s="49"/>
      <c r="E94" s="52" t="str">
        <f>IF(szabászat!F109="","",IF(szabászat!D109=36,szabászat!F109*2,szabászat!F109))</f>
        <v/>
      </c>
      <c r="F94" s="51" t="str">
        <f t="shared" si="12"/>
        <v/>
      </c>
      <c r="G94" s="52" t="str">
        <f>IF(szabászat!G109="","",IF(AND(szabászat!D109=36,szabászat!G109&lt;=100),120,IF(szabászat!D109=36,szabászat!G109+20,IF(szabászat!G109&gt;=100,szabászat!G109,100))))</f>
        <v/>
      </c>
      <c r="H94" s="52" t="str">
        <f>IF(szabászat!H109="","",IF(AND(szabászat!D109=36,szabászat!H109&lt;=68),90,IF(szabászat!D109=36,szabászat!H109+20,IF(szabászat!H109&gt;=68,szabászat!H109,70))))</f>
        <v/>
      </c>
      <c r="I94" s="50" t="str">
        <f>IF(szabászat!D109="","",IF(szabászat!D109=36,18,szabászat!D109))</f>
        <v/>
      </c>
      <c r="J94" s="50" t="str">
        <f>IF(szabászat!C109="","",szabászat!C109)</f>
        <v/>
      </c>
      <c r="K94" s="53" t="str">
        <f t="shared" si="13"/>
        <v/>
      </c>
      <c r="L94" s="53" t="str">
        <f t="shared" si="14"/>
        <v/>
      </c>
      <c r="M94" s="50" t="str">
        <f>IF(szabászat!B109="","",szabászat!B109)</f>
        <v/>
      </c>
      <c r="N94" s="50" t="str">
        <f>IF(szabászat!I109="","",IF(szabászat!I109=1,"0,4mm "&amp;szabászat!$I$13,IF(szabászat!I109=2,"2mm "&amp;szabászat!$I$14,IF(szabászat!I109=3,"1mm "&amp;szabászat!$I$15,IF(szabászat!I109=4,"élléc "&amp;szabászat!$I$16)))))</f>
        <v/>
      </c>
      <c r="O94" s="50" t="str">
        <f>IF(szabászat!J109="","",IF(szabászat!J109=1,"0,4mm "&amp;szabászat!$I$13,IF(szabászat!J109=2,"2mm "&amp;szabászat!$I$14,IF(szabászat!J109=3,"1mm "&amp;szabászat!$I$15,IF(szabászat!J109=4,"élléc "&amp;szabászat!$I$16)))))</f>
        <v/>
      </c>
      <c r="P94" s="50" t="str">
        <f>IF(szabászat!K109="","",IF(szabászat!K109=1,"0,4mm "&amp;szabászat!$I$13,IF(szabászat!K109=2,"2mm "&amp;szabászat!$I$14,IF(szabászat!K109=3,"1mm "&amp;szabászat!$I$15,IF(szabászat!K109=4,"élléc "&amp;szabászat!$I$16)))))</f>
        <v/>
      </c>
      <c r="Q94" s="50" t="str">
        <f>IF(szabászat!L109="","",IF(szabászat!L109=1,"0,4mm "&amp;szabászat!$I$13,IF(szabászat!L109=2,"2mm "&amp;szabászat!$I$14,IF(szabászat!L109=3,"1mm "&amp;szabászat!$I$15,IF(szabászat!L109=4,"élléc "&amp;szabászat!$I$16)))))</f>
        <v/>
      </c>
      <c r="R94" s="51" t="str">
        <f t="shared" si="15"/>
        <v/>
      </c>
      <c r="S94" s="51" t="str">
        <f>IF(E94="","",IF(szabászat!M109="","www.suliwood.hu",#REF!))</f>
        <v/>
      </c>
      <c r="T94" s="50" t="str">
        <f t="shared" si="16"/>
        <v/>
      </c>
      <c r="U94" s="54" t="str">
        <f t="shared" si="17"/>
        <v/>
      </c>
      <c r="V94" s="56" t="str">
        <f>IF(szabászat!G109="","",IF(szabászat!D109=36,"DUPLUNG: "&amp;szabászat!G109&amp;"x"&amp;szabászat!H109,IF(AND(szabászat!G109&lt;100,szabászat!H109&lt;68),"hossz:"&amp;szabászat!G109&amp;", szél.:"&amp;szabászat!H109&amp;"mm",IF(szabászat!G109&lt;100,"hossz:"&amp;szabászat!G109&amp;"mm",IF(szabászat!H109&lt;68,"szél.:"&amp;szabászat!H109&amp;"mm","")))))</f>
        <v/>
      </c>
      <c r="X94" s="60">
        <f t="shared" si="18"/>
        <v>0</v>
      </c>
      <c r="Y94" s="60">
        <f t="shared" si="19"/>
        <v>0</v>
      </c>
      <c r="Z94" s="60">
        <f t="shared" si="20"/>
        <v>0</v>
      </c>
      <c r="AA94" s="60">
        <f t="shared" si="21"/>
        <v>0</v>
      </c>
      <c r="AB94" s="60">
        <f t="shared" si="22"/>
        <v>0</v>
      </c>
      <c r="AD94" s="60">
        <f t="shared" si="23"/>
        <v>0</v>
      </c>
    </row>
    <row r="95" spans="1:30" x14ac:dyDescent="0.25">
      <c r="A95" s="15">
        <v>91</v>
      </c>
      <c r="B95" s="48" t="str">
        <f>IF(szabászat!E110="","",szabászat!E110)</f>
        <v/>
      </c>
      <c r="C95" s="49"/>
      <c r="D95" s="49"/>
      <c r="E95" s="52" t="str">
        <f>IF(szabászat!F110="","",IF(szabászat!D110=36,szabászat!F110*2,szabászat!F110))</f>
        <v/>
      </c>
      <c r="F95" s="51" t="str">
        <f t="shared" si="12"/>
        <v/>
      </c>
      <c r="G95" s="52" t="str">
        <f>IF(szabászat!G110="","",IF(AND(szabászat!D110=36,szabászat!G110&lt;=100),120,IF(szabászat!D110=36,szabászat!G110+20,IF(szabászat!G110&gt;=100,szabászat!G110,100))))</f>
        <v/>
      </c>
      <c r="H95" s="52" t="str">
        <f>IF(szabászat!H110="","",IF(AND(szabászat!D110=36,szabászat!H110&lt;=68),90,IF(szabászat!D110=36,szabászat!H110+20,IF(szabászat!H110&gt;=68,szabászat!H110,70))))</f>
        <v/>
      </c>
      <c r="I95" s="50" t="str">
        <f>IF(szabászat!D110="","",IF(szabászat!D110=36,18,szabászat!D110))</f>
        <v/>
      </c>
      <c r="J95" s="50" t="str">
        <f>IF(szabászat!C110="","",szabászat!C110)</f>
        <v/>
      </c>
      <c r="K95" s="53" t="str">
        <f t="shared" si="13"/>
        <v/>
      </c>
      <c r="L95" s="53" t="str">
        <f t="shared" si="14"/>
        <v/>
      </c>
      <c r="M95" s="50" t="str">
        <f>IF(szabászat!B110="","",szabászat!B110)</f>
        <v/>
      </c>
      <c r="N95" s="50" t="str">
        <f>IF(szabászat!I110="","",IF(szabászat!I110=1,"0,4mm "&amp;szabászat!$I$13,IF(szabászat!I110=2,"2mm "&amp;szabászat!$I$14,IF(szabászat!I110=3,"1mm "&amp;szabászat!$I$15,IF(szabászat!I110=4,"élléc "&amp;szabászat!$I$16)))))</f>
        <v/>
      </c>
      <c r="O95" s="50" t="str">
        <f>IF(szabászat!J110="","",IF(szabászat!J110=1,"0,4mm "&amp;szabászat!$I$13,IF(szabászat!J110=2,"2mm "&amp;szabászat!$I$14,IF(szabászat!J110=3,"1mm "&amp;szabászat!$I$15,IF(szabászat!J110=4,"élléc "&amp;szabászat!$I$16)))))</f>
        <v/>
      </c>
      <c r="P95" s="50" t="str">
        <f>IF(szabászat!K110="","",IF(szabászat!K110=1,"0,4mm "&amp;szabászat!$I$13,IF(szabászat!K110=2,"2mm "&amp;szabászat!$I$14,IF(szabászat!K110=3,"1mm "&amp;szabászat!$I$15,IF(szabászat!K110=4,"élléc "&amp;szabászat!$I$16)))))</f>
        <v/>
      </c>
      <c r="Q95" s="50" t="str">
        <f>IF(szabászat!L110="","",IF(szabászat!L110=1,"0,4mm "&amp;szabászat!$I$13,IF(szabászat!L110=2,"2mm "&amp;szabászat!$I$14,IF(szabászat!L110=3,"1mm "&amp;szabászat!$I$15,IF(szabászat!L110=4,"élléc "&amp;szabászat!$I$16)))))</f>
        <v/>
      </c>
      <c r="R95" s="51" t="str">
        <f t="shared" si="15"/>
        <v/>
      </c>
      <c r="S95" s="51" t="str">
        <f>IF(E95="","",IF(szabászat!M110="","www.suliwood.hu",#REF!))</f>
        <v/>
      </c>
      <c r="T95" s="50" t="str">
        <f t="shared" si="16"/>
        <v/>
      </c>
      <c r="U95" s="54" t="str">
        <f t="shared" si="17"/>
        <v/>
      </c>
      <c r="V95" s="56" t="str">
        <f>IF(szabászat!G110="","",IF(szabászat!D110=36,"DUPLUNG: "&amp;szabászat!G110&amp;"x"&amp;szabászat!H110,IF(AND(szabászat!G110&lt;100,szabászat!H110&lt;68),"hossz:"&amp;szabászat!G110&amp;", szél.:"&amp;szabászat!H110&amp;"mm",IF(szabászat!G110&lt;100,"hossz:"&amp;szabászat!G110&amp;"mm",IF(szabászat!H110&lt;68,"szél.:"&amp;szabászat!H110&amp;"mm","")))))</f>
        <v/>
      </c>
      <c r="X95" s="60">
        <f t="shared" si="18"/>
        <v>0</v>
      </c>
      <c r="Y95" s="60">
        <f t="shared" si="19"/>
        <v>0</v>
      </c>
      <c r="Z95" s="60">
        <f t="shared" si="20"/>
        <v>0</v>
      </c>
      <c r="AA95" s="60">
        <f t="shared" si="21"/>
        <v>0</v>
      </c>
      <c r="AB95" s="60">
        <f t="shared" si="22"/>
        <v>0</v>
      </c>
      <c r="AD95" s="60">
        <f t="shared" si="23"/>
        <v>0</v>
      </c>
    </row>
    <row r="96" spans="1:30" x14ac:dyDescent="0.25">
      <c r="A96" s="15">
        <v>92</v>
      </c>
      <c r="B96" s="48" t="str">
        <f>IF(szabászat!E111="","",szabászat!E111)</f>
        <v/>
      </c>
      <c r="C96" s="49"/>
      <c r="D96" s="49"/>
      <c r="E96" s="52" t="str">
        <f>IF(szabászat!F111="","",IF(szabászat!D111=36,szabászat!F111*2,szabászat!F111))</f>
        <v/>
      </c>
      <c r="F96" s="51" t="str">
        <f t="shared" si="12"/>
        <v/>
      </c>
      <c r="G96" s="52" t="str">
        <f>IF(szabászat!G111="","",IF(AND(szabászat!D111=36,szabászat!G111&lt;=100),120,IF(szabászat!D111=36,szabászat!G111+20,IF(szabászat!G111&gt;=100,szabászat!G111,100))))</f>
        <v/>
      </c>
      <c r="H96" s="52" t="str">
        <f>IF(szabászat!H111="","",IF(AND(szabászat!D111=36,szabászat!H111&lt;=68),90,IF(szabászat!D111=36,szabászat!H111+20,IF(szabászat!H111&gt;=68,szabászat!H111,70))))</f>
        <v/>
      </c>
      <c r="I96" s="50" t="str">
        <f>IF(szabászat!D111="","",IF(szabászat!D111=36,18,szabászat!D111))</f>
        <v/>
      </c>
      <c r="J96" s="50" t="str">
        <f>IF(szabászat!C111="","",szabászat!C111)</f>
        <v/>
      </c>
      <c r="K96" s="53" t="str">
        <f t="shared" si="13"/>
        <v/>
      </c>
      <c r="L96" s="53" t="str">
        <f t="shared" si="14"/>
        <v/>
      </c>
      <c r="M96" s="50" t="str">
        <f>IF(szabászat!B111="","",szabászat!B111)</f>
        <v/>
      </c>
      <c r="N96" s="50" t="str">
        <f>IF(szabászat!I111="","",IF(szabászat!I111=1,"0,4mm "&amp;szabászat!$I$13,IF(szabászat!I111=2,"2mm "&amp;szabászat!$I$14,IF(szabászat!I111=3,"1mm "&amp;szabászat!$I$15,IF(szabászat!I111=4,"élléc "&amp;szabászat!$I$16)))))</f>
        <v/>
      </c>
      <c r="O96" s="50" t="str">
        <f>IF(szabászat!J111="","",IF(szabászat!J111=1,"0,4mm "&amp;szabászat!$I$13,IF(szabászat!J111=2,"2mm "&amp;szabászat!$I$14,IF(szabászat!J111=3,"1mm "&amp;szabászat!$I$15,IF(szabászat!J111=4,"élléc "&amp;szabászat!$I$16)))))</f>
        <v/>
      </c>
      <c r="P96" s="50" t="str">
        <f>IF(szabászat!K111="","",IF(szabászat!K111=1,"0,4mm "&amp;szabászat!$I$13,IF(szabászat!K111=2,"2mm "&amp;szabászat!$I$14,IF(szabászat!K111=3,"1mm "&amp;szabászat!$I$15,IF(szabászat!K111=4,"élléc "&amp;szabászat!$I$16)))))</f>
        <v/>
      </c>
      <c r="Q96" s="50" t="str">
        <f>IF(szabászat!L111="","",IF(szabászat!L111=1,"0,4mm "&amp;szabászat!$I$13,IF(szabászat!L111=2,"2mm "&amp;szabászat!$I$14,IF(szabászat!L111=3,"1mm "&amp;szabászat!$I$15,IF(szabászat!L111=4,"élléc "&amp;szabászat!$I$16)))))</f>
        <v/>
      </c>
      <c r="R96" s="51" t="str">
        <f t="shared" si="15"/>
        <v/>
      </c>
      <c r="S96" s="51" t="str">
        <f>IF(E96="","",IF(szabászat!M111="","www.suliwood.hu",#REF!))</f>
        <v/>
      </c>
      <c r="T96" s="50" t="str">
        <f t="shared" si="16"/>
        <v/>
      </c>
      <c r="U96" s="54" t="str">
        <f t="shared" si="17"/>
        <v/>
      </c>
      <c r="V96" s="56" t="str">
        <f>IF(szabászat!G111="","",IF(szabászat!D111=36,"DUPLUNG: "&amp;szabászat!G111&amp;"x"&amp;szabászat!H111,IF(AND(szabászat!G111&lt;100,szabászat!H111&lt;68),"hossz:"&amp;szabászat!G111&amp;", szél.:"&amp;szabászat!H111&amp;"mm",IF(szabászat!G111&lt;100,"hossz:"&amp;szabászat!G111&amp;"mm",IF(szabászat!H111&lt;68,"szél.:"&amp;szabászat!H111&amp;"mm","")))))</f>
        <v/>
      </c>
      <c r="X96" s="60">
        <f t="shared" si="18"/>
        <v>0</v>
      </c>
      <c r="Y96" s="60">
        <f t="shared" si="19"/>
        <v>0</v>
      </c>
      <c r="Z96" s="60">
        <f t="shared" si="20"/>
        <v>0</v>
      </c>
      <c r="AA96" s="60">
        <f t="shared" si="21"/>
        <v>0</v>
      </c>
      <c r="AB96" s="60">
        <f t="shared" si="22"/>
        <v>0</v>
      </c>
      <c r="AD96" s="60">
        <f t="shared" si="23"/>
        <v>0</v>
      </c>
    </row>
    <row r="97" spans="1:30" x14ac:dyDescent="0.25">
      <c r="A97" s="15">
        <v>93</v>
      </c>
      <c r="B97" s="48" t="str">
        <f>IF(szabászat!E112="","",szabászat!E112)</f>
        <v/>
      </c>
      <c r="C97" s="49"/>
      <c r="D97" s="49"/>
      <c r="E97" s="52" t="str">
        <f>IF(szabászat!F112="","",IF(szabászat!D112=36,szabászat!F112*2,szabászat!F112))</f>
        <v/>
      </c>
      <c r="F97" s="51" t="str">
        <f t="shared" si="12"/>
        <v/>
      </c>
      <c r="G97" s="52" t="str">
        <f>IF(szabászat!G112="","",IF(AND(szabászat!D112=36,szabászat!G112&lt;=100),120,IF(szabászat!D112=36,szabászat!G112+20,IF(szabászat!G112&gt;=100,szabászat!G112,100))))</f>
        <v/>
      </c>
      <c r="H97" s="52" t="str">
        <f>IF(szabászat!H112="","",IF(AND(szabászat!D112=36,szabászat!H112&lt;=68),90,IF(szabászat!D112=36,szabászat!H112+20,IF(szabászat!H112&gt;=68,szabászat!H112,70))))</f>
        <v/>
      </c>
      <c r="I97" s="50" t="str">
        <f>IF(szabászat!D112="","",IF(szabászat!D112=36,18,szabászat!D112))</f>
        <v/>
      </c>
      <c r="J97" s="50" t="str">
        <f>IF(szabászat!C112="","",szabászat!C112)</f>
        <v/>
      </c>
      <c r="K97" s="53" t="str">
        <f t="shared" si="13"/>
        <v/>
      </c>
      <c r="L97" s="53" t="str">
        <f t="shared" si="14"/>
        <v/>
      </c>
      <c r="M97" s="50" t="str">
        <f>IF(szabászat!B112="","",szabászat!B112)</f>
        <v/>
      </c>
      <c r="N97" s="50" t="str">
        <f>IF(szabászat!I112="","",IF(szabászat!I112=1,"0,4mm "&amp;szabászat!$I$13,IF(szabászat!I112=2,"2mm "&amp;szabászat!$I$14,IF(szabászat!I112=3,"1mm "&amp;szabászat!$I$15,IF(szabászat!I112=4,"élléc "&amp;szabászat!$I$16)))))</f>
        <v/>
      </c>
      <c r="O97" s="50" t="str">
        <f>IF(szabászat!J112="","",IF(szabászat!J112=1,"0,4mm "&amp;szabászat!$I$13,IF(szabászat!J112=2,"2mm "&amp;szabászat!$I$14,IF(szabászat!J112=3,"1mm "&amp;szabászat!$I$15,IF(szabászat!J112=4,"élléc "&amp;szabászat!$I$16)))))</f>
        <v/>
      </c>
      <c r="P97" s="50" t="str">
        <f>IF(szabászat!K112="","",IF(szabászat!K112=1,"0,4mm "&amp;szabászat!$I$13,IF(szabászat!K112=2,"2mm "&amp;szabászat!$I$14,IF(szabászat!K112=3,"1mm "&amp;szabászat!$I$15,IF(szabászat!K112=4,"élléc "&amp;szabászat!$I$16)))))</f>
        <v/>
      </c>
      <c r="Q97" s="50" t="str">
        <f>IF(szabászat!L112="","",IF(szabászat!L112=1,"0,4mm "&amp;szabászat!$I$13,IF(szabászat!L112=2,"2mm "&amp;szabászat!$I$14,IF(szabászat!L112=3,"1mm "&amp;szabászat!$I$15,IF(szabászat!L112=4,"élléc "&amp;szabászat!$I$16)))))</f>
        <v/>
      </c>
      <c r="R97" s="51" t="str">
        <f t="shared" si="15"/>
        <v/>
      </c>
      <c r="S97" s="51" t="str">
        <f>IF(E97="","",IF(szabászat!M112="","www.suliwood.hu",#REF!))</f>
        <v/>
      </c>
      <c r="T97" s="50" t="str">
        <f t="shared" si="16"/>
        <v/>
      </c>
      <c r="U97" s="54" t="str">
        <f t="shared" si="17"/>
        <v/>
      </c>
      <c r="V97" s="56" t="str">
        <f>IF(szabászat!G112="","",IF(szabászat!D112=36,"DUPLUNG: "&amp;szabászat!G112&amp;"x"&amp;szabászat!H112,IF(AND(szabászat!G112&lt;100,szabászat!H112&lt;68),"hossz:"&amp;szabászat!G112&amp;", szél.:"&amp;szabászat!H112&amp;"mm",IF(szabászat!G112&lt;100,"hossz:"&amp;szabászat!G112&amp;"mm",IF(szabászat!H112&lt;68,"szél.:"&amp;szabászat!H112&amp;"mm","")))))</f>
        <v/>
      </c>
      <c r="X97" s="60">
        <f t="shared" si="18"/>
        <v>0</v>
      </c>
      <c r="Y97" s="60">
        <f t="shared" si="19"/>
        <v>0</v>
      </c>
      <c r="Z97" s="60">
        <f t="shared" si="20"/>
        <v>0</v>
      </c>
      <c r="AA97" s="60">
        <f t="shared" si="21"/>
        <v>0</v>
      </c>
      <c r="AB97" s="60">
        <f t="shared" si="22"/>
        <v>0</v>
      </c>
      <c r="AD97" s="60">
        <f t="shared" si="23"/>
        <v>0</v>
      </c>
    </row>
    <row r="98" spans="1:30" x14ac:dyDescent="0.25">
      <c r="A98" s="15">
        <v>94</v>
      </c>
      <c r="B98" s="48" t="str">
        <f>IF(szabászat!E113="","",szabászat!E113)</f>
        <v/>
      </c>
      <c r="C98" s="49"/>
      <c r="D98" s="49"/>
      <c r="E98" s="52" t="str">
        <f>IF(szabászat!F113="","",IF(szabászat!D113=36,szabászat!F113*2,szabászat!F113))</f>
        <v/>
      </c>
      <c r="F98" s="51" t="str">
        <f t="shared" si="12"/>
        <v/>
      </c>
      <c r="G98" s="52" t="str">
        <f>IF(szabászat!G113="","",IF(AND(szabászat!D113=36,szabászat!G113&lt;=100),120,IF(szabászat!D113=36,szabászat!G113+20,IF(szabászat!G113&gt;=100,szabászat!G113,100))))</f>
        <v/>
      </c>
      <c r="H98" s="52" t="str">
        <f>IF(szabászat!H113="","",IF(AND(szabászat!D113=36,szabászat!H113&lt;=68),90,IF(szabászat!D113=36,szabászat!H113+20,IF(szabászat!H113&gt;=68,szabászat!H113,70))))</f>
        <v/>
      </c>
      <c r="I98" s="50" t="str">
        <f>IF(szabászat!D113="","",IF(szabászat!D113=36,18,szabászat!D113))</f>
        <v/>
      </c>
      <c r="J98" s="50" t="str">
        <f>IF(szabászat!C113="","",szabászat!C113)</f>
        <v/>
      </c>
      <c r="K98" s="53" t="str">
        <f t="shared" si="13"/>
        <v/>
      </c>
      <c r="L98" s="53" t="str">
        <f t="shared" si="14"/>
        <v/>
      </c>
      <c r="M98" s="50" t="str">
        <f>IF(szabászat!B113="","",szabászat!B113)</f>
        <v/>
      </c>
      <c r="N98" s="50" t="str">
        <f>IF(szabászat!I113="","",IF(szabászat!I113=1,"0,4mm "&amp;szabászat!$I$13,IF(szabászat!I113=2,"2mm "&amp;szabászat!$I$14,IF(szabászat!I113=3,"1mm "&amp;szabászat!$I$15,IF(szabászat!I113=4,"élléc "&amp;szabászat!$I$16)))))</f>
        <v/>
      </c>
      <c r="O98" s="50" t="str">
        <f>IF(szabászat!J113="","",IF(szabászat!J113=1,"0,4mm "&amp;szabászat!$I$13,IF(szabászat!J113=2,"2mm "&amp;szabászat!$I$14,IF(szabászat!J113=3,"1mm "&amp;szabászat!$I$15,IF(szabászat!J113=4,"élléc "&amp;szabászat!$I$16)))))</f>
        <v/>
      </c>
      <c r="P98" s="50" t="str">
        <f>IF(szabászat!K113="","",IF(szabászat!K113=1,"0,4mm "&amp;szabászat!$I$13,IF(szabászat!K113=2,"2mm "&amp;szabászat!$I$14,IF(szabászat!K113=3,"1mm "&amp;szabászat!$I$15,IF(szabászat!K113=4,"élléc "&amp;szabászat!$I$16)))))</f>
        <v/>
      </c>
      <c r="Q98" s="50" t="str">
        <f>IF(szabászat!L113="","",IF(szabászat!L113=1,"0,4mm "&amp;szabászat!$I$13,IF(szabászat!L113=2,"2mm "&amp;szabászat!$I$14,IF(szabászat!L113=3,"1mm "&amp;szabászat!$I$15,IF(szabászat!L113=4,"élléc "&amp;szabászat!$I$16)))))</f>
        <v/>
      </c>
      <c r="R98" s="51" t="str">
        <f t="shared" si="15"/>
        <v/>
      </c>
      <c r="S98" s="51" t="str">
        <f>IF(E98="","",IF(szabászat!M113="","www.suliwood.hu",#REF!))</f>
        <v/>
      </c>
      <c r="T98" s="50" t="str">
        <f t="shared" si="16"/>
        <v/>
      </c>
      <c r="U98" s="54" t="str">
        <f t="shared" si="17"/>
        <v/>
      </c>
      <c r="V98" s="56" t="str">
        <f>IF(szabászat!G113="","",IF(szabászat!D113=36,"DUPLUNG: "&amp;szabászat!G113&amp;"x"&amp;szabászat!H113,IF(AND(szabászat!G113&lt;100,szabászat!H113&lt;68),"hossz:"&amp;szabászat!G113&amp;", szél.:"&amp;szabászat!H113&amp;"mm",IF(szabászat!G113&lt;100,"hossz:"&amp;szabászat!G113&amp;"mm",IF(szabászat!H113&lt;68,"szél.:"&amp;szabászat!H113&amp;"mm","")))))</f>
        <v/>
      </c>
      <c r="X98" s="60">
        <f t="shared" si="18"/>
        <v>0</v>
      </c>
      <c r="Y98" s="60">
        <f t="shared" si="19"/>
        <v>0</v>
      </c>
      <c r="Z98" s="60">
        <f t="shared" si="20"/>
        <v>0</v>
      </c>
      <c r="AA98" s="60">
        <f t="shared" si="21"/>
        <v>0</v>
      </c>
      <c r="AB98" s="60">
        <f t="shared" si="22"/>
        <v>0</v>
      </c>
      <c r="AD98" s="60">
        <f t="shared" si="23"/>
        <v>0</v>
      </c>
    </row>
    <row r="99" spans="1:30" x14ac:dyDescent="0.25">
      <c r="A99" s="15">
        <v>95</v>
      </c>
      <c r="B99" s="48" t="str">
        <f>IF(szabászat!E114="","",szabászat!E114)</f>
        <v/>
      </c>
      <c r="C99" s="49"/>
      <c r="D99" s="49"/>
      <c r="E99" s="52" t="str">
        <f>IF(szabászat!F114="","",IF(szabászat!D114=36,szabászat!F114*2,szabászat!F114))</f>
        <v/>
      </c>
      <c r="F99" s="51" t="str">
        <f t="shared" si="12"/>
        <v/>
      </c>
      <c r="G99" s="52" t="str">
        <f>IF(szabászat!G114="","",IF(AND(szabászat!D114=36,szabászat!G114&lt;=100),120,IF(szabászat!D114=36,szabászat!G114+20,IF(szabászat!G114&gt;=100,szabászat!G114,100))))</f>
        <v/>
      </c>
      <c r="H99" s="52" t="str">
        <f>IF(szabászat!H114="","",IF(AND(szabászat!D114=36,szabászat!H114&lt;=68),90,IF(szabászat!D114=36,szabászat!H114+20,IF(szabászat!H114&gt;=68,szabászat!H114,70))))</f>
        <v/>
      </c>
      <c r="I99" s="50" t="str">
        <f>IF(szabászat!D114="","",IF(szabászat!D114=36,18,szabászat!D114))</f>
        <v/>
      </c>
      <c r="J99" s="50" t="str">
        <f>IF(szabászat!C114="","",szabászat!C114)</f>
        <v/>
      </c>
      <c r="K99" s="53" t="str">
        <f t="shared" si="13"/>
        <v/>
      </c>
      <c r="L99" s="53" t="str">
        <f t="shared" si="14"/>
        <v/>
      </c>
      <c r="M99" s="50" t="str">
        <f>IF(szabászat!B114="","",szabászat!B114)</f>
        <v/>
      </c>
      <c r="N99" s="50" t="str">
        <f>IF(szabászat!I114="","",IF(szabászat!I114=1,"0,4mm "&amp;szabászat!$I$13,IF(szabászat!I114=2,"2mm "&amp;szabászat!$I$14,IF(szabászat!I114=3,"1mm "&amp;szabászat!$I$15,IF(szabászat!I114=4,"élléc "&amp;szabászat!$I$16)))))</f>
        <v/>
      </c>
      <c r="O99" s="50" t="str">
        <f>IF(szabászat!J114="","",IF(szabászat!J114=1,"0,4mm "&amp;szabászat!$I$13,IF(szabászat!J114=2,"2mm "&amp;szabászat!$I$14,IF(szabászat!J114=3,"1mm "&amp;szabászat!$I$15,IF(szabászat!J114=4,"élléc "&amp;szabászat!$I$16)))))</f>
        <v/>
      </c>
      <c r="P99" s="50" t="str">
        <f>IF(szabászat!K114="","",IF(szabászat!K114=1,"0,4mm "&amp;szabászat!$I$13,IF(szabászat!K114=2,"2mm "&amp;szabászat!$I$14,IF(szabászat!K114=3,"1mm "&amp;szabászat!$I$15,IF(szabászat!K114=4,"élléc "&amp;szabászat!$I$16)))))</f>
        <v/>
      </c>
      <c r="Q99" s="50" t="str">
        <f>IF(szabászat!L114="","",IF(szabászat!L114=1,"0,4mm "&amp;szabászat!$I$13,IF(szabászat!L114=2,"2mm "&amp;szabászat!$I$14,IF(szabászat!L114=3,"1mm "&amp;szabászat!$I$15,IF(szabászat!L114=4,"élléc "&amp;szabászat!$I$16)))))</f>
        <v/>
      </c>
      <c r="R99" s="51" t="str">
        <f t="shared" si="15"/>
        <v/>
      </c>
      <c r="S99" s="51" t="str">
        <f>IF(E99="","",IF(szabászat!M114="","www.suliwood.hu",#REF!))</f>
        <v/>
      </c>
      <c r="T99" s="50" t="str">
        <f t="shared" si="16"/>
        <v/>
      </c>
      <c r="U99" s="54" t="str">
        <f t="shared" si="17"/>
        <v/>
      </c>
      <c r="V99" s="56" t="str">
        <f>IF(szabászat!G114="","",IF(szabászat!D114=36,"DUPLUNG: "&amp;szabászat!G114&amp;"x"&amp;szabászat!H114,IF(AND(szabászat!G114&lt;100,szabászat!H114&lt;68),"hossz:"&amp;szabászat!G114&amp;", szél.:"&amp;szabászat!H114&amp;"mm",IF(szabászat!G114&lt;100,"hossz:"&amp;szabászat!G114&amp;"mm",IF(szabászat!H114&lt;68,"szél.:"&amp;szabászat!H114&amp;"mm","")))))</f>
        <v/>
      </c>
      <c r="X99" s="60">
        <f t="shared" si="18"/>
        <v>0</v>
      </c>
      <c r="Y99" s="60">
        <f t="shared" si="19"/>
        <v>0</v>
      </c>
      <c r="Z99" s="60">
        <f t="shared" si="20"/>
        <v>0</v>
      </c>
      <c r="AA99" s="60">
        <f t="shared" si="21"/>
        <v>0</v>
      </c>
      <c r="AB99" s="60">
        <f t="shared" si="22"/>
        <v>0</v>
      </c>
      <c r="AD99" s="60">
        <f t="shared" si="23"/>
        <v>0</v>
      </c>
    </row>
    <row r="100" spans="1:30" x14ac:dyDescent="0.25">
      <c r="A100" s="15">
        <v>96</v>
      </c>
      <c r="B100" s="48" t="str">
        <f>IF(szabászat!E115="","",szabászat!E115)</f>
        <v/>
      </c>
      <c r="C100" s="49"/>
      <c r="D100" s="49"/>
      <c r="E100" s="52" t="str">
        <f>IF(szabászat!F115="","",IF(szabászat!D115=36,szabászat!F115*2,szabászat!F115))</f>
        <v/>
      </c>
      <c r="F100" s="51" t="str">
        <f t="shared" si="12"/>
        <v/>
      </c>
      <c r="G100" s="52" t="str">
        <f>IF(szabászat!G115="","",IF(AND(szabászat!D115=36,szabászat!G115&lt;=100),120,IF(szabászat!D115=36,szabászat!G115+20,IF(szabászat!G115&gt;=100,szabászat!G115,100))))</f>
        <v/>
      </c>
      <c r="H100" s="52" t="str">
        <f>IF(szabászat!H115="","",IF(AND(szabászat!D115=36,szabászat!H115&lt;=68),90,IF(szabászat!D115=36,szabászat!H115+20,IF(szabászat!H115&gt;=68,szabászat!H115,70))))</f>
        <v/>
      </c>
      <c r="I100" s="50" t="str">
        <f>IF(szabászat!D115="","",IF(szabászat!D115=36,18,szabászat!D115))</f>
        <v/>
      </c>
      <c r="J100" s="50" t="str">
        <f>IF(szabászat!C115="","",szabászat!C115)</f>
        <v/>
      </c>
      <c r="K100" s="53" t="str">
        <f t="shared" si="13"/>
        <v/>
      </c>
      <c r="L100" s="53" t="str">
        <f t="shared" si="14"/>
        <v/>
      </c>
      <c r="M100" s="50" t="str">
        <f>IF(szabászat!B115="","",szabászat!B115)</f>
        <v/>
      </c>
      <c r="N100" s="50" t="str">
        <f>IF(szabászat!I115="","",IF(szabászat!I115=1,"0,4mm "&amp;szabászat!$I$13,IF(szabászat!I115=2,"2mm "&amp;szabászat!$I$14,IF(szabászat!I115=3,"1mm "&amp;szabászat!$I$15,IF(szabászat!I115=4,"élléc "&amp;szabászat!$I$16)))))</f>
        <v/>
      </c>
      <c r="O100" s="50" t="str">
        <f>IF(szabászat!J115="","",IF(szabászat!J115=1,"0,4mm "&amp;szabászat!$I$13,IF(szabászat!J115=2,"2mm "&amp;szabászat!$I$14,IF(szabászat!J115=3,"1mm "&amp;szabászat!$I$15,IF(szabászat!J115=4,"élléc "&amp;szabászat!$I$16)))))</f>
        <v/>
      </c>
      <c r="P100" s="50" t="str">
        <f>IF(szabászat!K115="","",IF(szabászat!K115=1,"0,4mm "&amp;szabászat!$I$13,IF(szabászat!K115=2,"2mm "&amp;szabászat!$I$14,IF(szabászat!K115=3,"1mm "&amp;szabászat!$I$15,IF(szabászat!K115=4,"élléc "&amp;szabászat!$I$16)))))</f>
        <v/>
      </c>
      <c r="Q100" s="50" t="str">
        <f>IF(szabászat!L115="","",IF(szabászat!L115=1,"0,4mm "&amp;szabászat!$I$13,IF(szabászat!L115=2,"2mm "&amp;szabászat!$I$14,IF(szabászat!L115=3,"1mm "&amp;szabászat!$I$15,IF(szabászat!L115=4,"élléc "&amp;szabászat!$I$16)))))</f>
        <v/>
      </c>
      <c r="R100" s="51" t="str">
        <f t="shared" si="15"/>
        <v/>
      </c>
      <c r="S100" s="51" t="str">
        <f>IF(E100="","",IF(szabászat!M115="","www.suliwood.hu",#REF!))</f>
        <v/>
      </c>
      <c r="T100" s="50" t="str">
        <f t="shared" si="16"/>
        <v/>
      </c>
      <c r="U100" s="54" t="str">
        <f t="shared" si="17"/>
        <v/>
      </c>
      <c r="V100" s="56" t="str">
        <f>IF(szabászat!G115="","",IF(szabászat!D115=36,"DUPLUNG: "&amp;szabászat!G115&amp;"x"&amp;szabászat!H115,IF(AND(szabászat!G115&lt;100,szabászat!H115&lt;68),"hossz:"&amp;szabászat!G115&amp;", szél.:"&amp;szabászat!H115&amp;"mm",IF(szabászat!G115&lt;100,"hossz:"&amp;szabászat!G115&amp;"mm",IF(szabászat!H115&lt;68,"szél.:"&amp;szabászat!H115&amp;"mm","")))))</f>
        <v/>
      </c>
      <c r="X100" s="60">
        <f t="shared" si="18"/>
        <v>0</v>
      </c>
      <c r="Y100" s="60">
        <f t="shared" si="19"/>
        <v>0</v>
      </c>
      <c r="Z100" s="60">
        <f t="shared" si="20"/>
        <v>0</v>
      </c>
      <c r="AA100" s="60">
        <f t="shared" si="21"/>
        <v>0</v>
      </c>
      <c r="AB100" s="60">
        <f t="shared" si="22"/>
        <v>0</v>
      </c>
      <c r="AD100" s="60">
        <f t="shared" si="23"/>
        <v>0</v>
      </c>
    </row>
    <row r="101" spans="1:30" x14ac:dyDescent="0.25">
      <c r="A101" s="15">
        <v>97</v>
      </c>
      <c r="B101" s="48" t="str">
        <f>IF(szabászat!E116="","",szabászat!E116)</f>
        <v/>
      </c>
      <c r="C101" s="49"/>
      <c r="D101" s="49"/>
      <c r="E101" s="52" t="str">
        <f>IF(szabászat!F116="","",IF(szabászat!D116=36,szabászat!F116*2,szabászat!F116))</f>
        <v/>
      </c>
      <c r="F101" s="51" t="str">
        <f t="shared" si="12"/>
        <v/>
      </c>
      <c r="G101" s="52" t="str">
        <f>IF(szabászat!G116="","",IF(AND(szabászat!D116=36,szabászat!G116&lt;=100),120,IF(szabászat!D116=36,szabászat!G116+20,IF(szabászat!G116&gt;=100,szabászat!G116,100))))</f>
        <v/>
      </c>
      <c r="H101" s="52" t="str">
        <f>IF(szabászat!H116="","",IF(AND(szabászat!D116=36,szabászat!H116&lt;=68),90,IF(szabászat!D116=36,szabászat!H116+20,IF(szabászat!H116&gt;=68,szabászat!H116,70))))</f>
        <v/>
      </c>
      <c r="I101" s="50" t="str">
        <f>IF(szabászat!D116="","",IF(szabászat!D116=36,18,szabászat!D116))</f>
        <v/>
      </c>
      <c r="J101" s="50" t="str">
        <f>IF(szabászat!C116="","",szabászat!C116)</f>
        <v/>
      </c>
      <c r="K101" s="53" t="str">
        <f t="shared" si="13"/>
        <v/>
      </c>
      <c r="L101" s="53" t="str">
        <f t="shared" si="14"/>
        <v/>
      </c>
      <c r="M101" s="50" t="str">
        <f>IF(szabászat!B116="","",szabászat!B116)</f>
        <v/>
      </c>
      <c r="N101" s="50" t="str">
        <f>IF(szabászat!I116="","",IF(szabászat!I116=1,"0,4mm "&amp;szabászat!$I$13,IF(szabászat!I116=2,"2mm "&amp;szabászat!$I$14,IF(szabászat!I116=3,"1mm "&amp;szabászat!$I$15,IF(szabászat!I116=4,"élléc "&amp;szabászat!$I$16)))))</f>
        <v/>
      </c>
      <c r="O101" s="50" t="str">
        <f>IF(szabászat!J116="","",IF(szabászat!J116=1,"0,4mm "&amp;szabászat!$I$13,IF(szabászat!J116=2,"2mm "&amp;szabászat!$I$14,IF(szabászat!J116=3,"1mm "&amp;szabászat!$I$15,IF(szabászat!J116=4,"élléc "&amp;szabászat!$I$16)))))</f>
        <v/>
      </c>
      <c r="P101" s="50" t="str">
        <f>IF(szabászat!K116="","",IF(szabászat!K116=1,"0,4mm "&amp;szabászat!$I$13,IF(szabászat!K116=2,"2mm "&amp;szabászat!$I$14,IF(szabászat!K116=3,"1mm "&amp;szabászat!$I$15,IF(szabászat!K116=4,"élléc "&amp;szabászat!$I$16)))))</f>
        <v/>
      </c>
      <c r="Q101" s="50" t="str">
        <f>IF(szabászat!L116="","",IF(szabászat!L116=1,"0,4mm "&amp;szabászat!$I$13,IF(szabászat!L116=2,"2mm "&amp;szabászat!$I$14,IF(szabászat!L116=3,"1mm "&amp;szabászat!$I$15,IF(szabászat!L116=4,"élléc "&amp;szabászat!$I$16)))))</f>
        <v/>
      </c>
      <c r="R101" s="51" t="str">
        <f t="shared" si="15"/>
        <v/>
      </c>
      <c r="S101" s="51" t="str">
        <f>IF(E101="","",IF(szabászat!M116="","www.suliwood.hu",#REF!))</f>
        <v/>
      </c>
      <c r="T101" s="50" t="str">
        <f t="shared" si="16"/>
        <v/>
      </c>
      <c r="U101" s="54" t="str">
        <f t="shared" si="17"/>
        <v/>
      </c>
      <c r="V101" s="56" t="str">
        <f>IF(szabászat!G116="","",IF(szabászat!D116=36,"DUPLUNG: "&amp;szabászat!G116&amp;"x"&amp;szabászat!H116,IF(AND(szabászat!G116&lt;100,szabászat!H116&lt;68),"hossz:"&amp;szabászat!G116&amp;", szél.:"&amp;szabászat!H116&amp;"mm",IF(szabászat!G116&lt;100,"hossz:"&amp;szabászat!G116&amp;"mm",IF(szabászat!H116&lt;68,"szél.:"&amp;szabászat!H116&amp;"mm","")))))</f>
        <v/>
      </c>
      <c r="X101" s="60">
        <f t="shared" si="18"/>
        <v>0</v>
      </c>
      <c r="Y101" s="60">
        <f t="shared" si="19"/>
        <v>0</v>
      </c>
      <c r="Z101" s="60">
        <f t="shared" si="20"/>
        <v>0</v>
      </c>
      <c r="AA101" s="60">
        <f t="shared" si="21"/>
        <v>0</v>
      </c>
      <c r="AB101" s="60">
        <f t="shared" si="22"/>
        <v>0</v>
      </c>
      <c r="AD101" s="60">
        <f t="shared" si="23"/>
        <v>0</v>
      </c>
    </row>
    <row r="102" spans="1:30" x14ac:dyDescent="0.25">
      <c r="A102" s="15">
        <v>98</v>
      </c>
      <c r="B102" s="48" t="str">
        <f>IF(szabászat!E117="","",szabászat!E117)</f>
        <v/>
      </c>
      <c r="C102" s="49"/>
      <c r="D102" s="49"/>
      <c r="E102" s="52" t="str">
        <f>IF(szabászat!F117="","",IF(szabászat!D117=36,szabászat!F117*2,szabászat!F117))</f>
        <v/>
      </c>
      <c r="F102" s="51" t="str">
        <f t="shared" si="12"/>
        <v/>
      </c>
      <c r="G102" s="52" t="str">
        <f>IF(szabászat!G117="","",IF(AND(szabászat!D117=36,szabászat!G117&lt;=100),120,IF(szabászat!D117=36,szabászat!G117+20,IF(szabászat!G117&gt;=100,szabászat!G117,100))))</f>
        <v/>
      </c>
      <c r="H102" s="52" t="str">
        <f>IF(szabászat!H117="","",IF(AND(szabászat!D117=36,szabászat!H117&lt;=68),90,IF(szabászat!D117=36,szabászat!H117+20,IF(szabászat!H117&gt;=68,szabászat!H117,70))))</f>
        <v/>
      </c>
      <c r="I102" s="50" t="str">
        <f>IF(szabászat!D117="","",IF(szabászat!D117=36,18,szabászat!D117))</f>
        <v/>
      </c>
      <c r="J102" s="50" t="str">
        <f>IF(szabászat!C117="","",szabászat!C117)</f>
        <v/>
      </c>
      <c r="K102" s="53" t="str">
        <f t="shared" si="13"/>
        <v/>
      </c>
      <c r="L102" s="53" t="str">
        <f t="shared" si="14"/>
        <v/>
      </c>
      <c r="M102" s="50" t="str">
        <f>IF(szabászat!B117="","",szabászat!B117)</f>
        <v/>
      </c>
      <c r="N102" s="50" t="str">
        <f>IF(szabászat!I117="","",IF(szabászat!I117=1,"0,4mm "&amp;szabászat!$I$13,IF(szabászat!I117=2,"2mm "&amp;szabászat!$I$14,IF(szabászat!I117=3,"1mm "&amp;szabászat!$I$15,IF(szabászat!I117=4,"élléc "&amp;szabászat!$I$16)))))</f>
        <v/>
      </c>
      <c r="O102" s="50" t="str">
        <f>IF(szabászat!J117="","",IF(szabászat!J117=1,"0,4mm "&amp;szabászat!$I$13,IF(szabászat!J117=2,"2mm "&amp;szabászat!$I$14,IF(szabászat!J117=3,"1mm "&amp;szabászat!$I$15,IF(szabászat!J117=4,"élléc "&amp;szabászat!$I$16)))))</f>
        <v/>
      </c>
      <c r="P102" s="50" t="str">
        <f>IF(szabászat!K117="","",IF(szabászat!K117=1,"0,4mm "&amp;szabászat!$I$13,IF(szabászat!K117=2,"2mm "&amp;szabászat!$I$14,IF(szabászat!K117=3,"1mm "&amp;szabászat!$I$15,IF(szabászat!K117=4,"élléc "&amp;szabászat!$I$16)))))</f>
        <v/>
      </c>
      <c r="Q102" s="50" t="str">
        <f>IF(szabászat!L117="","",IF(szabászat!L117=1,"0,4mm "&amp;szabászat!$I$13,IF(szabászat!L117=2,"2mm "&amp;szabászat!$I$14,IF(szabászat!L117=3,"1mm "&amp;szabászat!$I$15,IF(szabászat!L117=4,"élléc "&amp;szabászat!$I$16)))))</f>
        <v/>
      </c>
      <c r="R102" s="51" t="str">
        <f t="shared" si="15"/>
        <v/>
      </c>
      <c r="S102" s="51" t="str">
        <f>IF(E102="","",IF(szabászat!M117="","www.suliwood.hu",#REF!))</f>
        <v/>
      </c>
      <c r="T102" s="50" t="str">
        <f t="shared" si="16"/>
        <v/>
      </c>
      <c r="U102" s="54" t="str">
        <f t="shared" si="17"/>
        <v/>
      </c>
      <c r="V102" s="56" t="str">
        <f>IF(szabászat!G117="","",IF(szabászat!D117=36,"DUPLUNG: "&amp;szabászat!G117&amp;"x"&amp;szabászat!H117,IF(AND(szabászat!G117&lt;100,szabászat!H117&lt;68),"hossz:"&amp;szabászat!G117&amp;", szél.:"&amp;szabászat!H117&amp;"mm",IF(szabászat!G117&lt;100,"hossz:"&amp;szabászat!G117&amp;"mm",IF(szabászat!H117&lt;68,"szél.:"&amp;szabászat!H117&amp;"mm","")))))</f>
        <v/>
      </c>
      <c r="X102" s="60">
        <f t="shared" si="18"/>
        <v>0</v>
      </c>
      <c r="Y102" s="60">
        <f t="shared" si="19"/>
        <v>0</v>
      </c>
      <c r="Z102" s="60">
        <f t="shared" si="20"/>
        <v>0</v>
      </c>
      <c r="AA102" s="60">
        <f t="shared" si="21"/>
        <v>0</v>
      </c>
      <c r="AB102" s="60">
        <f t="shared" si="22"/>
        <v>0</v>
      </c>
      <c r="AD102" s="60">
        <f t="shared" si="23"/>
        <v>0</v>
      </c>
    </row>
    <row r="103" spans="1:30" x14ac:dyDescent="0.25">
      <c r="A103" s="15">
        <v>99</v>
      </c>
      <c r="B103" s="48" t="str">
        <f>IF(szabászat!E118="","",szabászat!E118)</f>
        <v/>
      </c>
      <c r="C103" s="49"/>
      <c r="D103" s="49"/>
      <c r="E103" s="52" t="str">
        <f>IF(szabászat!F118="","",IF(szabászat!D118=36,szabászat!F118*2,szabászat!F118))</f>
        <v/>
      </c>
      <c r="F103" s="51" t="str">
        <f t="shared" si="12"/>
        <v/>
      </c>
      <c r="G103" s="52" t="str">
        <f>IF(szabászat!G118="","",IF(AND(szabászat!D118=36,szabászat!G118&lt;=100),120,IF(szabászat!D118=36,szabászat!G118+20,IF(szabászat!G118&gt;=100,szabászat!G118,100))))</f>
        <v/>
      </c>
      <c r="H103" s="52" t="str">
        <f>IF(szabászat!H118="","",IF(AND(szabászat!D118=36,szabászat!H118&lt;=68),90,IF(szabászat!D118=36,szabászat!H118+20,IF(szabászat!H118&gt;=68,szabászat!H118,70))))</f>
        <v/>
      </c>
      <c r="I103" s="50" t="str">
        <f>IF(szabászat!D118="","",IF(szabászat!D118=36,18,szabászat!D118))</f>
        <v/>
      </c>
      <c r="J103" s="50" t="str">
        <f>IF(szabászat!C118="","",szabászat!C118)</f>
        <v/>
      </c>
      <c r="K103" s="53" t="str">
        <f t="shared" si="13"/>
        <v/>
      </c>
      <c r="L103" s="53" t="str">
        <f t="shared" si="14"/>
        <v/>
      </c>
      <c r="M103" s="50" t="str">
        <f>IF(szabászat!B118="","",szabászat!B118)</f>
        <v/>
      </c>
      <c r="N103" s="50" t="str">
        <f>IF(szabászat!I118="","",IF(szabászat!I118=1,"0,4mm "&amp;szabászat!$I$13,IF(szabászat!I118=2,"2mm "&amp;szabászat!$I$14,IF(szabászat!I118=3,"1mm "&amp;szabászat!$I$15,IF(szabászat!I118=4,"élléc "&amp;szabászat!$I$16)))))</f>
        <v/>
      </c>
      <c r="O103" s="50" t="str">
        <f>IF(szabászat!J118="","",IF(szabászat!J118=1,"0,4mm "&amp;szabászat!$I$13,IF(szabászat!J118=2,"2mm "&amp;szabászat!$I$14,IF(szabászat!J118=3,"1mm "&amp;szabászat!$I$15,IF(szabászat!J118=4,"élléc "&amp;szabászat!$I$16)))))</f>
        <v/>
      </c>
      <c r="P103" s="50" t="str">
        <f>IF(szabászat!K118="","",IF(szabászat!K118=1,"0,4mm "&amp;szabászat!$I$13,IF(szabászat!K118=2,"2mm "&amp;szabászat!$I$14,IF(szabászat!K118=3,"1mm "&amp;szabászat!$I$15,IF(szabászat!K118=4,"élléc "&amp;szabászat!$I$16)))))</f>
        <v/>
      </c>
      <c r="Q103" s="50" t="str">
        <f>IF(szabászat!L118="","",IF(szabászat!L118=1,"0,4mm "&amp;szabászat!$I$13,IF(szabászat!L118=2,"2mm "&amp;szabászat!$I$14,IF(szabászat!L118=3,"1mm "&amp;szabászat!$I$15,IF(szabászat!L118=4,"élléc "&amp;szabászat!$I$16)))))</f>
        <v/>
      </c>
      <c r="R103" s="51" t="str">
        <f t="shared" si="15"/>
        <v/>
      </c>
      <c r="S103" s="51" t="str">
        <f>IF(E103="","",IF(szabászat!M118="","www.suliwood.hu",#REF!))</f>
        <v/>
      </c>
      <c r="T103" s="50" t="str">
        <f t="shared" si="16"/>
        <v/>
      </c>
      <c r="U103" s="54" t="str">
        <f t="shared" si="17"/>
        <v/>
      </c>
      <c r="V103" s="56" t="str">
        <f>IF(szabászat!G118="","",IF(szabászat!D118=36,"DUPLUNG: "&amp;szabászat!G118&amp;"x"&amp;szabászat!H118,IF(AND(szabászat!G118&lt;100,szabászat!H118&lt;68),"hossz:"&amp;szabászat!G118&amp;", szél.:"&amp;szabászat!H118&amp;"mm",IF(szabászat!G118&lt;100,"hossz:"&amp;szabászat!G118&amp;"mm",IF(szabászat!H118&lt;68,"szél.:"&amp;szabászat!H118&amp;"mm","")))))</f>
        <v/>
      </c>
      <c r="X103" s="60">
        <f t="shared" si="18"/>
        <v>0</v>
      </c>
      <c r="Y103" s="60">
        <f t="shared" si="19"/>
        <v>0</v>
      </c>
      <c r="Z103" s="60">
        <f t="shared" si="20"/>
        <v>0</v>
      </c>
      <c r="AA103" s="60">
        <f t="shared" si="21"/>
        <v>0</v>
      </c>
      <c r="AB103" s="60">
        <f t="shared" si="22"/>
        <v>0</v>
      </c>
      <c r="AD103" s="60">
        <f t="shared" si="23"/>
        <v>0</v>
      </c>
    </row>
    <row r="104" spans="1:30" x14ac:dyDescent="0.25">
      <c r="A104" s="15">
        <v>100</v>
      </c>
      <c r="B104" s="48" t="str">
        <f>IF(szabászat!E119="","",szabászat!E119)</f>
        <v/>
      </c>
      <c r="C104" s="49"/>
      <c r="D104" s="49"/>
      <c r="E104" s="52" t="str">
        <f>IF(szabászat!F119="","",IF(szabászat!D119=36,szabászat!F119*2,szabászat!F119))</f>
        <v/>
      </c>
      <c r="F104" s="51" t="str">
        <f t="shared" si="12"/>
        <v/>
      </c>
      <c r="G104" s="52" t="str">
        <f>IF(szabászat!G119="","",IF(AND(szabászat!D119=36,szabászat!G119&lt;=100),120,IF(szabászat!D119=36,szabászat!G119+20,IF(szabászat!G119&gt;=100,szabászat!G119,100))))</f>
        <v/>
      </c>
      <c r="H104" s="52" t="str">
        <f>IF(szabászat!H119="","",IF(AND(szabászat!D119=36,szabászat!H119&lt;=68),90,IF(szabászat!D119=36,szabászat!H119+20,IF(szabászat!H119&gt;=68,szabászat!H119,70))))</f>
        <v/>
      </c>
      <c r="I104" s="50" t="str">
        <f>IF(szabászat!D119="","",IF(szabászat!D119=36,18,szabászat!D119))</f>
        <v/>
      </c>
      <c r="J104" s="50" t="str">
        <f>IF(szabászat!C119="","",szabászat!C119)</f>
        <v/>
      </c>
      <c r="K104" s="53" t="str">
        <f t="shared" si="13"/>
        <v/>
      </c>
      <c r="L104" s="53" t="str">
        <f t="shared" si="14"/>
        <v/>
      </c>
      <c r="M104" s="50" t="str">
        <f>IF(szabászat!B119="","",szabászat!B119)</f>
        <v/>
      </c>
      <c r="N104" s="50" t="str">
        <f>IF(szabászat!I119="","",IF(szabászat!I119=1,"0,4mm "&amp;szabászat!$I$13,IF(szabászat!I119=2,"2mm "&amp;szabászat!$I$14,IF(szabászat!I119=3,"1mm "&amp;szabászat!$I$15,IF(szabászat!I119=4,"élléc "&amp;szabászat!$I$16)))))</f>
        <v/>
      </c>
      <c r="O104" s="50" t="str">
        <f>IF(szabászat!J119="","",IF(szabászat!J119=1,"0,4mm "&amp;szabászat!$I$13,IF(szabászat!J119=2,"2mm "&amp;szabászat!$I$14,IF(szabászat!J119=3,"1mm "&amp;szabászat!$I$15,IF(szabászat!J119=4,"élléc "&amp;szabászat!$I$16)))))</f>
        <v/>
      </c>
      <c r="P104" s="50" t="str">
        <f>IF(szabászat!K119="","",IF(szabászat!K119=1,"0,4mm "&amp;szabászat!$I$13,IF(szabászat!K119=2,"2mm "&amp;szabászat!$I$14,IF(szabászat!K119=3,"1mm "&amp;szabászat!$I$15,IF(szabászat!K119=4,"élléc "&amp;szabászat!$I$16)))))</f>
        <v/>
      </c>
      <c r="Q104" s="50" t="str">
        <f>IF(szabászat!L119="","",IF(szabászat!L119=1,"0,4mm "&amp;szabászat!$I$13,IF(szabászat!L119=2,"2mm "&amp;szabászat!$I$14,IF(szabászat!L119=3,"1mm "&amp;szabászat!$I$15,IF(szabászat!L119=4,"élléc "&amp;szabászat!$I$16)))))</f>
        <v/>
      </c>
      <c r="R104" s="51" t="str">
        <f t="shared" si="15"/>
        <v/>
      </c>
      <c r="S104" s="51" t="str">
        <f>IF(E104="","",IF(szabászat!M119="","www.suliwood.hu",#REF!))</f>
        <v/>
      </c>
      <c r="T104" s="50" t="str">
        <f t="shared" si="16"/>
        <v/>
      </c>
      <c r="U104" s="54" t="str">
        <f t="shared" si="17"/>
        <v/>
      </c>
      <c r="V104" s="56" t="str">
        <f>IF(szabászat!G119="","",IF(szabászat!D119=36,"DUPLUNG: "&amp;szabászat!G119&amp;"x"&amp;szabászat!H119,IF(AND(szabászat!G119&lt;100,szabászat!H119&lt;68),"hossz:"&amp;szabászat!G119&amp;", szél.:"&amp;szabászat!H119&amp;"mm",IF(szabászat!G119&lt;100,"hossz:"&amp;szabászat!G119&amp;"mm",IF(szabászat!H119&lt;68,"szél.:"&amp;szabászat!H119&amp;"mm","")))))</f>
        <v/>
      </c>
      <c r="X104" s="60">
        <f t="shared" si="18"/>
        <v>0</v>
      </c>
      <c r="Y104" s="60">
        <f t="shared" si="19"/>
        <v>0</v>
      </c>
      <c r="Z104" s="60">
        <f t="shared" si="20"/>
        <v>0</v>
      </c>
      <c r="AA104" s="60">
        <f t="shared" si="21"/>
        <v>0</v>
      </c>
      <c r="AB104" s="60">
        <f t="shared" si="22"/>
        <v>0</v>
      </c>
      <c r="AD104" s="60">
        <f t="shared" si="23"/>
        <v>0</v>
      </c>
    </row>
    <row r="105" spans="1:30" x14ac:dyDescent="0.25">
      <c r="A105" s="15">
        <v>101</v>
      </c>
      <c r="B105" s="48" t="str">
        <f>IF(szabászat!E120="","",szabászat!E120)</f>
        <v/>
      </c>
      <c r="C105" s="49"/>
      <c r="D105" s="49"/>
      <c r="E105" s="52" t="str">
        <f>IF(szabászat!F120="","",IF(szabászat!D120=36,szabászat!F120*2,szabászat!F120))</f>
        <v/>
      </c>
      <c r="F105" s="51" t="str">
        <f t="shared" si="12"/>
        <v/>
      </c>
      <c r="G105" s="52" t="str">
        <f>IF(szabászat!G120="","",IF(AND(szabászat!D120=36,szabászat!G120&lt;=100),120,IF(szabászat!D120=36,szabászat!G120+20,IF(szabászat!G120&gt;=100,szabászat!G120,100))))</f>
        <v/>
      </c>
      <c r="H105" s="52" t="str">
        <f>IF(szabászat!H120="","",IF(AND(szabászat!D120=36,szabászat!H120&lt;=68),90,IF(szabászat!D120=36,szabászat!H120+20,IF(szabászat!H120&gt;=68,szabászat!H120,70))))</f>
        <v/>
      </c>
      <c r="I105" s="50" t="str">
        <f>IF(szabászat!D120="","",IF(szabászat!D120=36,18,szabászat!D120))</f>
        <v/>
      </c>
      <c r="J105" s="50" t="str">
        <f>IF(szabászat!C120="","",szabászat!C120)</f>
        <v/>
      </c>
      <c r="K105" s="53" t="str">
        <f t="shared" si="13"/>
        <v/>
      </c>
      <c r="L105" s="53" t="str">
        <f t="shared" si="14"/>
        <v/>
      </c>
      <c r="M105" s="50" t="str">
        <f>IF(szabászat!B120="","",szabászat!B120)</f>
        <v/>
      </c>
      <c r="N105" s="50" t="str">
        <f>IF(szabászat!I120="","",IF(szabászat!I120=1,"0,4mm "&amp;szabászat!$I$13,IF(szabászat!I120=2,"2mm "&amp;szabászat!$I$14,IF(szabászat!I120=3,"1mm "&amp;szabászat!$I$15,IF(szabászat!I120=4,"élléc "&amp;szabászat!$I$16)))))</f>
        <v/>
      </c>
      <c r="O105" s="50" t="str">
        <f>IF(szabászat!J120="","",IF(szabászat!J120=1,"0,4mm "&amp;szabászat!$I$13,IF(szabászat!J120=2,"2mm "&amp;szabászat!$I$14,IF(szabászat!J120=3,"1mm "&amp;szabászat!$I$15,IF(szabászat!J120=4,"élléc "&amp;szabászat!$I$16)))))</f>
        <v/>
      </c>
      <c r="P105" s="50" t="str">
        <f>IF(szabászat!K120="","",IF(szabászat!K120=1,"0,4mm "&amp;szabászat!$I$13,IF(szabászat!K120=2,"2mm "&amp;szabászat!$I$14,IF(szabászat!K120=3,"1mm "&amp;szabászat!$I$15,IF(szabászat!K120=4,"élléc "&amp;szabászat!$I$16)))))</f>
        <v/>
      </c>
      <c r="Q105" s="50" t="str">
        <f>IF(szabászat!L120="","",IF(szabászat!L120=1,"0,4mm "&amp;szabászat!$I$13,IF(szabászat!L120=2,"2mm "&amp;szabászat!$I$14,IF(szabászat!L120=3,"1mm "&amp;szabászat!$I$15,IF(szabászat!L120=4,"élléc "&amp;szabászat!$I$16)))))</f>
        <v/>
      </c>
      <c r="R105" s="51" t="str">
        <f t="shared" si="15"/>
        <v/>
      </c>
      <c r="S105" s="51" t="str">
        <f>IF(E105="","",IF(szabászat!M120="","www.suliwood.hu",#REF!))</f>
        <v/>
      </c>
      <c r="T105" s="50" t="str">
        <f t="shared" si="16"/>
        <v/>
      </c>
      <c r="U105" s="54" t="str">
        <f t="shared" si="17"/>
        <v/>
      </c>
      <c r="V105" s="56" t="str">
        <f>IF(szabászat!G120="","",IF(szabászat!D120=36,"DUPLUNG: "&amp;szabászat!G120&amp;"x"&amp;szabászat!H120,IF(AND(szabászat!G120&lt;100,szabászat!H120&lt;68),"hossz:"&amp;szabászat!G120&amp;", szél.:"&amp;szabászat!H120&amp;"mm",IF(szabászat!G120&lt;100,"hossz:"&amp;szabászat!G120&amp;"mm",IF(szabászat!H120&lt;68,"szél.:"&amp;szabászat!H120&amp;"mm","")))))</f>
        <v/>
      </c>
      <c r="X105" s="60">
        <f t="shared" si="18"/>
        <v>0</v>
      </c>
      <c r="Y105" s="60">
        <f t="shared" si="19"/>
        <v>0</v>
      </c>
      <c r="Z105" s="60">
        <f t="shared" si="20"/>
        <v>0</v>
      </c>
      <c r="AA105" s="60">
        <f t="shared" si="21"/>
        <v>0</v>
      </c>
      <c r="AB105" s="60">
        <f t="shared" si="22"/>
        <v>0</v>
      </c>
      <c r="AD105" s="60">
        <f t="shared" si="23"/>
        <v>0</v>
      </c>
    </row>
    <row r="106" spans="1:30" x14ac:dyDescent="0.25">
      <c r="A106" s="15">
        <v>102</v>
      </c>
      <c r="B106" s="48" t="str">
        <f>IF(szabászat!E121="","",szabászat!E121)</f>
        <v/>
      </c>
      <c r="C106" s="49"/>
      <c r="D106" s="49"/>
      <c r="E106" s="52" t="str">
        <f>IF(szabászat!F121="","",IF(szabászat!D121=36,szabászat!F121*2,szabászat!F121))</f>
        <v/>
      </c>
      <c r="F106" s="51" t="str">
        <f t="shared" si="12"/>
        <v/>
      </c>
      <c r="G106" s="52" t="str">
        <f>IF(szabászat!G121="","",IF(AND(szabászat!D121=36,szabászat!G121&lt;=100),120,IF(szabászat!D121=36,szabászat!G121+20,IF(szabászat!G121&gt;=100,szabászat!G121,100))))</f>
        <v/>
      </c>
      <c r="H106" s="52" t="str">
        <f>IF(szabászat!H121="","",IF(AND(szabászat!D121=36,szabászat!H121&lt;=68),90,IF(szabászat!D121=36,szabászat!H121+20,IF(szabászat!H121&gt;=68,szabászat!H121,70))))</f>
        <v/>
      </c>
      <c r="I106" s="50" t="str">
        <f>IF(szabászat!D121="","",IF(szabászat!D121=36,18,szabászat!D121))</f>
        <v/>
      </c>
      <c r="J106" s="50" t="str">
        <f>IF(szabászat!C121="","",szabászat!C121)</f>
        <v/>
      </c>
      <c r="K106" s="53" t="str">
        <f t="shared" si="13"/>
        <v/>
      </c>
      <c r="L106" s="53" t="str">
        <f t="shared" si="14"/>
        <v/>
      </c>
      <c r="M106" s="50" t="str">
        <f>IF(szabászat!B121="","",szabászat!B121)</f>
        <v/>
      </c>
      <c r="N106" s="50" t="str">
        <f>IF(szabászat!I121="","",IF(szabászat!I121=1,"0,4mm "&amp;szabászat!$I$13,IF(szabászat!I121=2,"2mm "&amp;szabászat!$I$14,IF(szabászat!I121=3,"1mm "&amp;szabászat!$I$15,IF(szabászat!I121=4,"élléc "&amp;szabászat!$I$16)))))</f>
        <v/>
      </c>
      <c r="O106" s="50" t="str">
        <f>IF(szabászat!J121="","",IF(szabászat!J121=1,"0,4mm "&amp;szabászat!$I$13,IF(szabászat!J121=2,"2mm "&amp;szabászat!$I$14,IF(szabászat!J121=3,"1mm "&amp;szabászat!$I$15,IF(szabászat!J121=4,"élléc "&amp;szabászat!$I$16)))))</f>
        <v/>
      </c>
      <c r="P106" s="50" t="str">
        <f>IF(szabászat!K121="","",IF(szabászat!K121=1,"0,4mm "&amp;szabászat!$I$13,IF(szabászat!K121=2,"2mm "&amp;szabászat!$I$14,IF(szabászat!K121=3,"1mm "&amp;szabászat!$I$15,IF(szabászat!K121=4,"élléc "&amp;szabászat!$I$16)))))</f>
        <v/>
      </c>
      <c r="Q106" s="50" t="str">
        <f>IF(szabászat!L121="","",IF(szabászat!L121=1,"0,4mm "&amp;szabászat!$I$13,IF(szabászat!L121=2,"2mm "&amp;szabászat!$I$14,IF(szabászat!L121=3,"1mm "&amp;szabászat!$I$15,IF(szabászat!L121=4,"élléc "&amp;szabászat!$I$16)))))</f>
        <v/>
      </c>
      <c r="R106" s="51" t="str">
        <f t="shared" si="15"/>
        <v/>
      </c>
      <c r="S106" s="51" t="str">
        <f>IF(E106="","",IF(szabászat!M121="","www.suliwood.hu",#REF!))</f>
        <v/>
      </c>
      <c r="T106" s="50" t="str">
        <f t="shared" si="16"/>
        <v/>
      </c>
      <c r="U106" s="54" t="str">
        <f t="shared" si="17"/>
        <v/>
      </c>
      <c r="V106" s="56" t="str">
        <f>IF(szabászat!G121="","",IF(szabászat!D121=36,"DUPLUNG: "&amp;szabászat!G121&amp;"x"&amp;szabászat!H121,IF(AND(szabászat!G121&lt;100,szabászat!H121&lt;68),"hossz:"&amp;szabászat!G121&amp;", szél.:"&amp;szabászat!H121&amp;"mm",IF(szabászat!G121&lt;100,"hossz:"&amp;szabászat!G121&amp;"mm",IF(szabászat!H121&lt;68,"szél.:"&amp;szabászat!H121&amp;"mm","")))))</f>
        <v/>
      </c>
      <c r="X106" s="60">
        <f t="shared" si="18"/>
        <v>0</v>
      </c>
      <c r="Y106" s="60">
        <f t="shared" si="19"/>
        <v>0</v>
      </c>
      <c r="Z106" s="60">
        <f t="shared" si="20"/>
        <v>0</v>
      </c>
      <c r="AA106" s="60">
        <f t="shared" si="21"/>
        <v>0</v>
      </c>
      <c r="AB106" s="60">
        <f t="shared" si="22"/>
        <v>0</v>
      </c>
      <c r="AD106" s="60">
        <f t="shared" si="23"/>
        <v>0</v>
      </c>
    </row>
    <row r="107" spans="1:30" x14ac:dyDescent="0.25">
      <c r="A107" s="15">
        <v>103</v>
      </c>
      <c r="B107" s="48" t="str">
        <f>IF(szabászat!E122="","",szabászat!E122)</f>
        <v/>
      </c>
      <c r="C107" s="49"/>
      <c r="D107" s="49"/>
      <c r="E107" s="52" t="str">
        <f>IF(szabászat!F122="","",IF(szabászat!D122=36,szabászat!F122*2,szabászat!F122))</f>
        <v/>
      </c>
      <c r="F107" s="51" t="str">
        <f t="shared" si="12"/>
        <v/>
      </c>
      <c r="G107" s="52" t="str">
        <f>IF(szabászat!G122="","",IF(AND(szabászat!D122=36,szabászat!G122&lt;=100),120,IF(szabászat!D122=36,szabászat!G122+20,IF(szabászat!G122&gt;=100,szabászat!G122,100))))</f>
        <v/>
      </c>
      <c r="H107" s="52" t="str">
        <f>IF(szabászat!H122="","",IF(AND(szabászat!D122=36,szabászat!H122&lt;=68),90,IF(szabászat!D122=36,szabászat!H122+20,IF(szabászat!H122&gt;=68,szabászat!H122,70))))</f>
        <v/>
      </c>
      <c r="I107" s="50" t="str">
        <f>IF(szabászat!D122="","",IF(szabászat!D122=36,18,szabászat!D122))</f>
        <v/>
      </c>
      <c r="J107" s="50" t="str">
        <f>IF(szabászat!C122="","",szabászat!C122)</f>
        <v/>
      </c>
      <c r="K107" s="53" t="str">
        <f t="shared" si="13"/>
        <v/>
      </c>
      <c r="L107" s="53" t="str">
        <f t="shared" si="14"/>
        <v/>
      </c>
      <c r="M107" s="50" t="str">
        <f>IF(szabászat!B122="","",szabászat!B122)</f>
        <v/>
      </c>
      <c r="N107" s="50" t="str">
        <f>IF(szabászat!I122="","",IF(szabászat!I122=1,"0,4mm "&amp;szabászat!$I$13,IF(szabászat!I122=2,"2mm "&amp;szabászat!$I$14,IF(szabászat!I122=3,"1mm "&amp;szabászat!$I$15,IF(szabászat!I122=4,"élléc "&amp;szabászat!$I$16)))))</f>
        <v/>
      </c>
      <c r="O107" s="50" t="str">
        <f>IF(szabászat!J122="","",IF(szabászat!J122=1,"0,4mm "&amp;szabászat!$I$13,IF(szabászat!J122=2,"2mm "&amp;szabászat!$I$14,IF(szabászat!J122=3,"1mm "&amp;szabászat!$I$15,IF(szabászat!J122=4,"élléc "&amp;szabászat!$I$16)))))</f>
        <v/>
      </c>
      <c r="P107" s="50" t="str">
        <f>IF(szabászat!K122="","",IF(szabászat!K122=1,"0,4mm "&amp;szabászat!$I$13,IF(szabászat!K122=2,"2mm "&amp;szabászat!$I$14,IF(szabászat!K122=3,"1mm "&amp;szabászat!$I$15,IF(szabászat!K122=4,"élléc "&amp;szabászat!$I$16)))))</f>
        <v/>
      </c>
      <c r="Q107" s="50" t="str">
        <f>IF(szabászat!L122="","",IF(szabászat!L122=1,"0,4mm "&amp;szabászat!$I$13,IF(szabászat!L122=2,"2mm "&amp;szabászat!$I$14,IF(szabászat!L122=3,"1mm "&amp;szabászat!$I$15,IF(szabászat!L122=4,"élléc "&amp;szabászat!$I$16)))))</f>
        <v/>
      </c>
      <c r="R107" s="51" t="str">
        <f t="shared" si="15"/>
        <v/>
      </c>
      <c r="S107" s="51" t="str">
        <f>IF(E107="","",IF(szabászat!M122="","www.suliwood.hu",#REF!))</f>
        <v/>
      </c>
      <c r="T107" s="50" t="str">
        <f t="shared" si="16"/>
        <v/>
      </c>
      <c r="U107" s="54" t="str">
        <f t="shared" si="17"/>
        <v/>
      </c>
      <c r="V107" s="56" t="str">
        <f>IF(szabászat!G122="","",IF(szabászat!D122=36,"DUPLUNG: "&amp;szabászat!G122&amp;"x"&amp;szabászat!H122,IF(AND(szabászat!G122&lt;100,szabászat!H122&lt;68),"hossz:"&amp;szabászat!G122&amp;", szél.:"&amp;szabászat!H122&amp;"mm",IF(szabászat!G122&lt;100,"hossz:"&amp;szabászat!G122&amp;"mm",IF(szabászat!H122&lt;68,"szél.:"&amp;szabászat!H122&amp;"mm","")))))</f>
        <v/>
      </c>
      <c r="X107" s="60">
        <f t="shared" si="18"/>
        <v>0</v>
      </c>
      <c r="Y107" s="60">
        <f t="shared" si="19"/>
        <v>0</v>
      </c>
      <c r="Z107" s="60">
        <f t="shared" si="20"/>
        <v>0</v>
      </c>
      <c r="AA107" s="60">
        <f t="shared" si="21"/>
        <v>0</v>
      </c>
      <c r="AB107" s="60">
        <f t="shared" si="22"/>
        <v>0</v>
      </c>
      <c r="AD107" s="60">
        <f t="shared" si="23"/>
        <v>0</v>
      </c>
    </row>
    <row r="108" spans="1:30" x14ac:dyDescent="0.25">
      <c r="A108" s="15">
        <v>104</v>
      </c>
      <c r="B108" s="48" t="str">
        <f>IF(szabászat!E123="","",szabászat!E123)</f>
        <v/>
      </c>
      <c r="C108" s="49"/>
      <c r="D108" s="49"/>
      <c r="E108" s="52" t="str">
        <f>IF(szabászat!F123="","",IF(szabászat!D123=36,szabászat!F123*2,szabászat!F123))</f>
        <v/>
      </c>
      <c r="F108" s="51" t="str">
        <f t="shared" si="12"/>
        <v/>
      </c>
      <c r="G108" s="52" t="str">
        <f>IF(szabászat!G123="","",IF(AND(szabászat!D123=36,szabászat!G123&lt;=100),120,IF(szabászat!D123=36,szabászat!G123+20,IF(szabászat!G123&gt;=100,szabászat!G123,100))))</f>
        <v/>
      </c>
      <c r="H108" s="52" t="str">
        <f>IF(szabászat!H123="","",IF(AND(szabászat!D123=36,szabászat!H123&lt;=68),90,IF(szabászat!D123=36,szabászat!H123+20,IF(szabászat!H123&gt;=68,szabászat!H123,70))))</f>
        <v/>
      </c>
      <c r="I108" s="50" t="str">
        <f>IF(szabászat!D123="","",IF(szabászat!D123=36,18,szabászat!D123))</f>
        <v/>
      </c>
      <c r="J108" s="50" t="str">
        <f>IF(szabászat!C123="","",szabászat!C123)</f>
        <v/>
      </c>
      <c r="K108" s="53" t="str">
        <f t="shared" si="13"/>
        <v/>
      </c>
      <c r="L108" s="53" t="str">
        <f t="shared" si="14"/>
        <v/>
      </c>
      <c r="M108" s="50" t="str">
        <f>IF(szabászat!B123="","",szabászat!B123)</f>
        <v/>
      </c>
      <c r="N108" s="50" t="str">
        <f>IF(szabászat!I123="","",IF(szabászat!I123=1,"0,4mm "&amp;szabászat!$I$13,IF(szabászat!I123=2,"2mm "&amp;szabászat!$I$14,IF(szabászat!I123=3,"1mm "&amp;szabászat!$I$15,IF(szabászat!I123=4,"élléc "&amp;szabászat!$I$16)))))</f>
        <v/>
      </c>
      <c r="O108" s="50" t="str">
        <f>IF(szabászat!J123="","",IF(szabászat!J123=1,"0,4mm "&amp;szabászat!$I$13,IF(szabászat!J123=2,"2mm "&amp;szabászat!$I$14,IF(szabászat!J123=3,"1mm "&amp;szabászat!$I$15,IF(szabászat!J123=4,"élléc "&amp;szabászat!$I$16)))))</f>
        <v/>
      </c>
      <c r="P108" s="50" t="str">
        <f>IF(szabászat!K123="","",IF(szabászat!K123=1,"0,4mm "&amp;szabászat!$I$13,IF(szabászat!K123=2,"2mm "&amp;szabászat!$I$14,IF(szabászat!K123=3,"1mm "&amp;szabászat!$I$15,IF(szabászat!K123=4,"élléc "&amp;szabászat!$I$16)))))</f>
        <v/>
      </c>
      <c r="Q108" s="50" t="str">
        <f>IF(szabászat!L123="","",IF(szabászat!L123=1,"0,4mm "&amp;szabászat!$I$13,IF(szabászat!L123=2,"2mm "&amp;szabászat!$I$14,IF(szabászat!L123=3,"1mm "&amp;szabászat!$I$15,IF(szabászat!L123=4,"élléc "&amp;szabászat!$I$16)))))</f>
        <v/>
      </c>
      <c r="R108" s="51" t="str">
        <f t="shared" si="15"/>
        <v/>
      </c>
      <c r="S108" s="51" t="str">
        <f>IF(E108="","",IF(szabászat!M123="","www.suliwood.hu",#REF!))</f>
        <v/>
      </c>
      <c r="T108" s="50" t="str">
        <f t="shared" si="16"/>
        <v/>
      </c>
      <c r="U108" s="54" t="str">
        <f t="shared" si="17"/>
        <v/>
      </c>
      <c r="V108" s="56" t="str">
        <f>IF(szabászat!G123="","",IF(szabászat!D123=36,"DUPLUNG: "&amp;szabászat!G123&amp;"x"&amp;szabászat!H123,IF(AND(szabászat!G123&lt;100,szabászat!H123&lt;68),"hossz:"&amp;szabászat!G123&amp;", szél.:"&amp;szabászat!H123&amp;"mm",IF(szabászat!G123&lt;100,"hossz:"&amp;szabászat!G123&amp;"mm",IF(szabászat!H123&lt;68,"szél.:"&amp;szabászat!H123&amp;"mm","")))))</f>
        <v/>
      </c>
      <c r="X108" s="60">
        <f t="shared" si="18"/>
        <v>0</v>
      </c>
      <c r="Y108" s="60">
        <f t="shared" si="19"/>
        <v>0</v>
      </c>
      <c r="Z108" s="60">
        <f t="shared" si="20"/>
        <v>0</v>
      </c>
      <c r="AA108" s="60">
        <f t="shared" si="21"/>
        <v>0</v>
      </c>
      <c r="AB108" s="60">
        <f t="shared" si="22"/>
        <v>0</v>
      </c>
      <c r="AD108" s="60">
        <f t="shared" si="23"/>
        <v>0</v>
      </c>
    </row>
    <row r="109" spans="1:30" x14ac:dyDescent="0.25">
      <c r="A109" s="15">
        <v>105</v>
      </c>
      <c r="B109" s="48" t="str">
        <f>IF(szabászat!E124="","",szabászat!E124)</f>
        <v/>
      </c>
      <c r="C109" s="49"/>
      <c r="D109" s="49"/>
      <c r="E109" s="52" t="str">
        <f>IF(szabászat!F124="","",IF(szabászat!D124=36,szabászat!F124*2,szabászat!F124))</f>
        <v/>
      </c>
      <c r="F109" s="51" t="str">
        <f t="shared" si="12"/>
        <v/>
      </c>
      <c r="G109" s="52" t="str">
        <f>IF(szabászat!G124="","",IF(AND(szabászat!D124=36,szabászat!G124&lt;=100),120,IF(szabászat!D124=36,szabászat!G124+20,IF(szabászat!G124&gt;=100,szabászat!G124,100))))</f>
        <v/>
      </c>
      <c r="H109" s="52" t="str">
        <f>IF(szabászat!H124="","",IF(AND(szabászat!D124=36,szabászat!H124&lt;=68),90,IF(szabászat!D124=36,szabászat!H124+20,IF(szabászat!H124&gt;=68,szabászat!H124,70))))</f>
        <v/>
      </c>
      <c r="I109" s="50" t="str">
        <f>IF(szabászat!D124="","",IF(szabászat!D124=36,18,szabászat!D124))</f>
        <v/>
      </c>
      <c r="J109" s="50" t="str">
        <f>IF(szabászat!C124="","",szabászat!C124)</f>
        <v/>
      </c>
      <c r="K109" s="53" t="str">
        <f t="shared" si="13"/>
        <v/>
      </c>
      <c r="L109" s="53" t="str">
        <f t="shared" si="14"/>
        <v/>
      </c>
      <c r="M109" s="50" t="str">
        <f>IF(szabászat!B124="","",szabászat!B124)</f>
        <v/>
      </c>
      <c r="N109" s="50" t="str">
        <f>IF(szabászat!I124="","",IF(szabászat!I124=1,"0,4mm "&amp;szabászat!$I$13,IF(szabászat!I124=2,"2mm "&amp;szabászat!$I$14,IF(szabászat!I124=3,"1mm "&amp;szabászat!$I$15,IF(szabászat!I124=4,"élléc "&amp;szabászat!$I$16)))))</f>
        <v/>
      </c>
      <c r="O109" s="50" t="str">
        <f>IF(szabászat!J124="","",IF(szabászat!J124=1,"0,4mm "&amp;szabászat!$I$13,IF(szabászat!J124=2,"2mm "&amp;szabászat!$I$14,IF(szabászat!J124=3,"1mm "&amp;szabászat!$I$15,IF(szabászat!J124=4,"élléc "&amp;szabászat!$I$16)))))</f>
        <v/>
      </c>
      <c r="P109" s="50" t="str">
        <f>IF(szabászat!K124="","",IF(szabászat!K124=1,"0,4mm "&amp;szabászat!$I$13,IF(szabászat!K124=2,"2mm "&amp;szabászat!$I$14,IF(szabászat!K124=3,"1mm "&amp;szabászat!$I$15,IF(szabászat!K124=4,"élléc "&amp;szabászat!$I$16)))))</f>
        <v/>
      </c>
      <c r="Q109" s="50" t="str">
        <f>IF(szabászat!L124="","",IF(szabászat!L124=1,"0,4mm "&amp;szabászat!$I$13,IF(szabászat!L124=2,"2mm "&amp;szabászat!$I$14,IF(szabászat!L124=3,"1mm "&amp;szabászat!$I$15,IF(szabászat!L124=4,"élléc "&amp;szabászat!$I$16)))))</f>
        <v/>
      </c>
      <c r="R109" s="51" t="str">
        <f t="shared" si="15"/>
        <v/>
      </c>
      <c r="S109" s="51" t="str">
        <f>IF(E109="","",IF(szabászat!M124="","www.suliwood.hu",#REF!))</f>
        <v/>
      </c>
      <c r="T109" s="50" t="str">
        <f t="shared" si="16"/>
        <v/>
      </c>
      <c r="U109" s="54" t="str">
        <f t="shared" si="17"/>
        <v/>
      </c>
      <c r="V109" s="56" t="str">
        <f>IF(szabászat!G124="","",IF(szabászat!D124=36,"DUPLUNG: "&amp;szabászat!G124&amp;"x"&amp;szabászat!H124,IF(AND(szabászat!G124&lt;100,szabászat!H124&lt;68),"hossz:"&amp;szabászat!G124&amp;", szél.:"&amp;szabászat!H124&amp;"mm",IF(szabászat!G124&lt;100,"hossz:"&amp;szabászat!G124&amp;"mm",IF(szabászat!H124&lt;68,"szél.:"&amp;szabászat!H124&amp;"mm","")))))</f>
        <v/>
      </c>
      <c r="X109" s="60">
        <f t="shared" si="18"/>
        <v>0</v>
      </c>
      <c r="Y109" s="60">
        <f t="shared" si="19"/>
        <v>0</v>
      </c>
      <c r="Z109" s="60">
        <f t="shared" si="20"/>
        <v>0</v>
      </c>
      <c r="AA109" s="60">
        <f t="shared" si="21"/>
        <v>0</v>
      </c>
      <c r="AB109" s="60">
        <f t="shared" si="22"/>
        <v>0</v>
      </c>
      <c r="AD109" s="60">
        <f t="shared" si="23"/>
        <v>0</v>
      </c>
    </row>
    <row r="110" spans="1:30" x14ac:dyDescent="0.25">
      <c r="A110" s="15">
        <v>106</v>
      </c>
      <c r="B110" s="48" t="str">
        <f>IF(szabászat!E125="","",szabászat!E125)</f>
        <v/>
      </c>
      <c r="C110" s="49"/>
      <c r="D110" s="49"/>
      <c r="E110" s="52" t="str">
        <f>IF(szabászat!F125="","",IF(szabászat!D125=36,szabászat!F125*2,szabászat!F125))</f>
        <v/>
      </c>
      <c r="F110" s="51" t="str">
        <f t="shared" si="12"/>
        <v/>
      </c>
      <c r="G110" s="52" t="str">
        <f>IF(szabászat!G125="","",IF(AND(szabászat!D125=36,szabászat!G125&lt;=100),120,IF(szabászat!D125=36,szabászat!G125+20,IF(szabászat!G125&gt;=100,szabászat!G125,100))))</f>
        <v/>
      </c>
      <c r="H110" s="52" t="str">
        <f>IF(szabászat!H125="","",IF(AND(szabászat!D125=36,szabászat!H125&lt;=68),90,IF(szabászat!D125=36,szabászat!H125+20,IF(szabászat!H125&gt;=68,szabászat!H125,70))))</f>
        <v/>
      </c>
      <c r="I110" s="50" t="str">
        <f>IF(szabászat!D125="","",IF(szabászat!D125=36,18,szabászat!D125))</f>
        <v/>
      </c>
      <c r="J110" s="50" t="str">
        <f>IF(szabászat!C125="","",szabászat!C125)</f>
        <v/>
      </c>
      <c r="K110" s="53" t="str">
        <f t="shared" si="13"/>
        <v/>
      </c>
      <c r="L110" s="53" t="str">
        <f t="shared" si="14"/>
        <v/>
      </c>
      <c r="M110" s="50" t="str">
        <f>IF(szabászat!B125="","",szabászat!B125)</f>
        <v/>
      </c>
      <c r="N110" s="50" t="str">
        <f>IF(szabászat!I125="","",IF(szabászat!I125=1,"0,4mm "&amp;szabászat!$I$13,IF(szabászat!I125=2,"2mm "&amp;szabászat!$I$14,IF(szabászat!I125=3,"1mm "&amp;szabászat!$I$15,IF(szabászat!I125=4,"élléc "&amp;szabászat!$I$16)))))</f>
        <v/>
      </c>
      <c r="O110" s="50" t="str">
        <f>IF(szabászat!J125="","",IF(szabászat!J125=1,"0,4mm "&amp;szabászat!$I$13,IF(szabászat!J125=2,"2mm "&amp;szabászat!$I$14,IF(szabászat!J125=3,"1mm "&amp;szabászat!$I$15,IF(szabászat!J125=4,"élléc "&amp;szabászat!$I$16)))))</f>
        <v/>
      </c>
      <c r="P110" s="50" t="str">
        <f>IF(szabászat!K125="","",IF(szabászat!K125=1,"0,4mm "&amp;szabászat!$I$13,IF(szabászat!K125=2,"2mm "&amp;szabászat!$I$14,IF(szabászat!K125=3,"1mm "&amp;szabászat!$I$15,IF(szabászat!K125=4,"élléc "&amp;szabászat!$I$16)))))</f>
        <v/>
      </c>
      <c r="Q110" s="50" t="str">
        <f>IF(szabászat!L125="","",IF(szabászat!L125=1,"0,4mm "&amp;szabászat!$I$13,IF(szabászat!L125=2,"2mm "&amp;szabászat!$I$14,IF(szabászat!L125=3,"1mm "&amp;szabászat!$I$15,IF(szabászat!L125=4,"élléc "&amp;szabászat!$I$16)))))</f>
        <v/>
      </c>
      <c r="R110" s="51" t="str">
        <f t="shared" si="15"/>
        <v/>
      </c>
      <c r="S110" s="51" t="str">
        <f>IF(E110="","",IF(szabászat!M125="","www.suliwood.hu",#REF!))</f>
        <v/>
      </c>
      <c r="T110" s="50" t="str">
        <f t="shared" si="16"/>
        <v/>
      </c>
      <c r="U110" s="54" t="str">
        <f t="shared" si="17"/>
        <v/>
      </c>
      <c r="V110" s="56" t="str">
        <f>IF(szabászat!G125="","",IF(szabászat!D125=36,"DUPLUNG: "&amp;szabászat!G125&amp;"x"&amp;szabászat!H125,IF(AND(szabászat!G125&lt;100,szabászat!H125&lt;68),"hossz:"&amp;szabászat!G125&amp;", szél.:"&amp;szabászat!H125&amp;"mm",IF(szabászat!G125&lt;100,"hossz:"&amp;szabászat!G125&amp;"mm",IF(szabászat!H125&lt;68,"szél.:"&amp;szabászat!H125&amp;"mm","")))))</f>
        <v/>
      </c>
      <c r="X110" s="60">
        <f t="shared" si="18"/>
        <v>0</v>
      </c>
      <c r="Y110" s="60">
        <f t="shared" si="19"/>
        <v>0</v>
      </c>
      <c r="Z110" s="60">
        <f t="shared" si="20"/>
        <v>0</v>
      </c>
      <c r="AA110" s="60">
        <f t="shared" si="21"/>
        <v>0</v>
      </c>
      <c r="AB110" s="60">
        <f t="shared" si="22"/>
        <v>0</v>
      </c>
      <c r="AD110" s="60">
        <f t="shared" si="23"/>
        <v>0</v>
      </c>
    </row>
    <row r="111" spans="1:30" x14ac:dyDescent="0.25">
      <c r="A111" s="15">
        <v>107</v>
      </c>
      <c r="B111" s="48" t="str">
        <f>IF(szabászat!E126="","",szabászat!E126)</f>
        <v/>
      </c>
      <c r="C111" s="49"/>
      <c r="D111" s="49"/>
      <c r="E111" s="52" t="str">
        <f>IF(szabászat!F126="","",IF(szabászat!D126=36,szabászat!F126*2,szabászat!F126))</f>
        <v/>
      </c>
      <c r="F111" s="51" t="str">
        <f t="shared" si="12"/>
        <v/>
      </c>
      <c r="G111" s="52" t="str">
        <f>IF(szabászat!G126="","",IF(AND(szabászat!D126=36,szabászat!G126&lt;=100),120,IF(szabászat!D126=36,szabászat!G126+20,IF(szabászat!G126&gt;=100,szabászat!G126,100))))</f>
        <v/>
      </c>
      <c r="H111" s="52" t="str">
        <f>IF(szabászat!H126="","",IF(AND(szabászat!D126=36,szabászat!H126&lt;=68),90,IF(szabászat!D126=36,szabászat!H126+20,IF(szabászat!H126&gt;=68,szabászat!H126,70))))</f>
        <v/>
      </c>
      <c r="I111" s="50" t="str">
        <f>IF(szabászat!D126="","",IF(szabászat!D126=36,18,szabászat!D126))</f>
        <v/>
      </c>
      <c r="J111" s="50" t="str">
        <f>IF(szabászat!C126="","",szabászat!C126)</f>
        <v/>
      </c>
      <c r="K111" s="53" t="str">
        <f t="shared" si="13"/>
        <v/>
      </c>
      <c r="L111" s="53" t="str">
        <f t="shared" si="14"/>
        <v/>
      </c>
      <c r="M111" s="50" t="str">
        <f>IF(szabászat!B126="","",szabászat!B126)</f>
        <v/>
      </c>
      <c r="N111" s="50" t="str">
        <f>IF(szabászat!I126="","",IF(szabászat!I126=1,"0,4mm "&amp;szabászat!$I$13,IF(szabászat!I126=2,"2mm "&amp;szabászat!$I$14,IF(szabászat!I126=3,"1mm "&amp;szabászat!$I$15,IF(szabászat!I126=4,"élléc "&amp;szabászat!$I$16)))))</f>
        <v/>
      </c>
      <c r="O111" s="50" t="str">
        <f>IF(szabászat!J126="","",IF(szabászat!J126=1,"0,4mm "&amp;szabászat!$I$13,IF(szabászat!J126=2,"2mm "&amp;szabászat!$I$14,IF(szabászat!J126=3,"1mm "&amp;szabászat!$I$15,IF(szabászat!J126=4,"élléc "&amp;szabászat!$I$16)))))</f>
        <v/>
      </c>
      <c r="P111" s="50" t="str">
        <f>IF(szabászat!K126="","",IF(szabászat!K126=1,"0,4mm "&amp;szabászat!$I$13,IF(szabászat!K126=2,"2mm "&amp;szabászat!$I$14,IF(szabászat!K126=3,"1mm "&amp;szabászat!$I$15,IF(szabászat!K126=4,"élléc "&amp;szabászat!$I$16)))))</f>
        <v/>
      </c>
      <c r="Q111" s="50" t="str">
        <f>IF(szabászat!L126="","",IF(szabászat!L126=1,"0,4mm "&amp;szabászat!$I$13,IF(szabászat!L126=2,"2mm "&amp;szabászat!$I$14,IF(szabászat!L126=3,"1mm "&amp;szabászat!$I$15,IF(szabászat!L126=4,"élléc "&amp;szabászat!$I$16)))))</f>
        <v/>
      </c>
      <c r="R111" s="51" t="str">
        <f t="shared" si="15"/>
        <v/>
      </c>
      <c r="S111" s="51" t="str">
        <f>IF(E111="","",IF(szabászat!M126="","www.suliwood.hu",#REF!))</f>
        <v/>
      </c>
      <c r="T111" s="50" t="str">
        <f t="shared" si="16"/>
        <v/>
      </c>
      <c r="U111" s="54" t="str">
        <f t="shared" si="17"/>
        <v/>
      </c>
      <c r="V111" s="56" t="str">
        <f>IF(szabászat!G126="","",IF(szabászat!D126=36,"DUPLUNG: "&amp;szabászat!G126&amp;"x"&amp;szabászat!H126,IF(AND(szabászat!G126&lt;100,szabászat!H126&lt;68),"hossz:"&amp;szabászat!G126&amp;", szél.:"&amp;szabászat!H126&amp;"mm",IF(szabászat!G126&lt;100,"hossz:"&amp;szabászat!G126&amp;"mm",IF(szabászat!H126&lt;68,"szél.:"&amp;szabászat!H126&amp;"mm","")))))</f>
        <v/>
      </c>
      <c r="X111" s="60">
        <f t="shared" si="18"/>
        <v>0</v>
      </c>
      <c r="Y111" s="60">
        <f t="shared" si="19"/>
        <v>0</v>
      </c>
      <c r="Z111" s="60">
        <f t="shared" si="20"/>
        <v>0</v>
      </c>
      <c r="AA111" s="60">
        <f t="shared" si="21"/>
        <v>0</v>
      </c>
      <c r="AB111" s="60">
        <f t="shared" si="22"/>
        <v>0</v>
      </c>
      <c r="AD111" s="60">
        <f t="shared" si="23"/>
        <v>0</v>
      </c>
    </row>
    <row r="112" spans="1:30" x14ac:dyDescent="0.25">
      <c r="A112" s="15">
        <v>108</v>
      </c>
      <c r="B112" s="48" t="str">
        <f>IF(szabászat!E127="","",szabászat!E127)</f>
        <v/>
      </c>
      <c r="C112" s="49"/>
      <c r="D112" s="49"/>
      <c r="E112" s="52" t="str">
        <f>IF(szabászat!F127="","",IF(szabászat!D127=36,szabászat!F127*2,szabászat!F127))</f>
        <v/>
      </c>
      <c r="F112" s="51" t="str">
        <f t="shared" si="12"/>
        <v/>
      </c>
      <c r="G112" s="52" t="str">
        <f>IF(szabászat!G127="","",IF(AND(szabászat!D127=36,szabászat!G127&lt;=100),120,IF(szabászat!D127=36,szabászat!G127+20,IF(szabászat!G127&gt;=100,szabászat!G127,100))))</f>
        <v/>
      </c>
      <c r="H112" s="52" t="str">
        <f>IF(szabászat!H127="","",IF(AND(szabászat!D127=36,szabászat!H127&lt;=68),90,IF(szabászat!D127=36,szabászat!H127+20,IF(szabászat!H127&gt;=68,szabászat!H127,70))))</f>
        <v/>
      </c>
      <c r="I112" s="50" t="str">
        <f>IF(szabászat!D127="","",IF(szabászat!D127=36,18,szabászat!D127))</f>
        <v/>
      </c>
      <c r="J112" s="50" t="str">
        <f>IF(szabászat!C127="","",szabászat!C127)</f>
        <v/>
      </c>
      <c r="K112" s="53" t="str">
        <f t="shared" si="13"/>
        <v/>
      </c>
      <c r="L112" s="53" t="str">
        <f t="shared" si="14"/>
        <v/>
      </c>
      <c r="M112" s="50" t="str">
        <f>IF(szabászat!B127="","",szabászat!B127)</f>
        <v/>
      </c>
      <c r="N112" s="50" t="str">
        <f>IF(szabászat!I127="","",IF(szabászat!I127=1,"0,4mm "&amp;szabászat!$I$13,IF(szabászat!I127=2,"2mm "&amp;szabászat!$I$14,IF(szabászat!I127=3,"1mm "&amp;szabászat!$I$15,IF(szabászat!I127=4,"élléc "&amp;szabászat!$I$16)))))</f>
        <v/>
      </c>
      <c r="O112" s="50" t="str">
        <f>IF(szabászat!J127="","",IF(szabászat!J127=1,"0,4mm "&amp;szabászat!$I$13,IF(szabászat!J127=2,"2mm "&amp;szabászat!$I$14,IF(szabászat!J127=3,"1mm "&amp;szabászat!$I$15,IF(szabászat!J127=4,"élléc "&amp;szabászat!$I$16)))))</f>
        <v/>
      </c>
      <c r="P112" s="50" t="str">
        <f>IF(szabászat!K127="","",IF(szabászat!K127=1,"0,4mm "&amp;szabászat!$I$13,IF(szabászat!K127=2,"2mm "&amp;szabászat!$I$14,IF(szabászat!K127=3,"1mm "&amp;szabászat!$I$15,IF(szabászat!K127=4,"élléc "&amp;szabászat!$I$16)))))</f>
        <v/>
      </c>
      <c r="Q112" s="50" t="str">
        <f>IF(szabászat!L127="","",IF(szabászat!L127=1,"0,4mm "&amp;szabászat!$I$13,IF(szabászat!L127=2,"2mm "&amp;szabászat!$I$14,IF(szabászat!L127=3,"1mm "&amp;szabászat!$I$15,IF(szabászat!L127=4,"élléc "&amp;szabászat!$I$16)))))</f>
        <v/>
      </c>
      <c r="R112" s="51" t="str">
        <f t="shared" si="15"/>
        <v/>
      </c>
      <c r="S112" s="51" t="str">
        <f>IF(E112="","",IF(szabászat!M127="","www.suliwood.hu",#REF!))</f>
        <v/>
      </c>
      <c r="T112" s="50" t="str">
        <f t="shared" si="16"/>
        <v/>
      </c>
      <c r="U112" s="54" t="str">
        <f t="shared" si="17"/>
        <v/>
      </c>
      <c r="V112" s="56" t="str">
        <f>IF(szabászat!G127="","",IF(szabászat!D127=36,"DUPLUNG: "&amp;szabászat!G127&amp;"x"&amp;szabászat!H127,IF(AND(szabászat!G127&lt;100,szabászat!H127&lt;68),"hossz:"&amp;szabászat!G127&amp;", szél.:"&amp;szabászat!H127&amp;"mm",IF(szabászat!G127&lt;100,"hossz:"&amp;szabászat!G127&amp;"mm",IF(szabászat!H127&lt;68,"szél.:"&amp;szabászat!H127&amp;"mm","")))))</f>
        <v/>
      </c>
      <c r="X112" s="60">
        <f t="shared" si="18"/>
        <v>0</v>
      </c>
      <c r="Y112" s="60">
        <f t="shared" si="19"/>
        <v>0</v>
      </c>
      <c r="Z112" s="60">
        <f t="shared" si="20"/>
        <v>0</v>
      </c>
      <c r="AA112" s="60">
        <f t="shared" si="21"/>
        <v>0</v>
      </c>
      <c r="AB112" s="60">
        <f t="shared" si="22"/>
        <v>0</v>
      </c>
      <c r="AD112" s="60">
        <f t="shared" si="23"/>
        <v>0</v>
      </c>
    </row>
    <row r="113" spans="1:30" x14ac:dyDescent="0.25">
      <c r="A113" s="15">
        <v>109</v>
      </c>
      <c r="B113" s="48" t="str">
        <f>IF(szabászat!E128="","",szabászat!E128)</f>
        <v/>
      </c>
      <c r="C113" s="49"/>
      <c r="D113" s="49"/>
      <c r="E113" s="52" t="str">
        <f>IF(szabászat!F128="","",IF(szabászat!D128=36,szabászat!F128*2,szabászat!F128))</f>
        <v/>
      </c>
      <c r="F113" s="51" t="str">
        <f t="shared" si="12"/>
        <v/>
      </c>
      <c r="G113" s="52" t="str">
        <f>IF(szabászat!G128="","",IF(AND(szabászat!D128=36,szabászat!G128&lt;=100),120,IF(szabászat!D128=36,szabászat!G128+20,IF(szabászat!G128&gt;=100,szabászat!G128,100))))</f>
        <v/>
      </c>
      <c r="H113" s="52" t="str">
        <f>IF(szabászat!H128="","",IF(AND(szabászat!D128=36,szabászat!H128&lt;=68),90,IF(szabászat!D128=36,szabászat!H128+20,IF(szabászat!H128&gt;=68,szabászat!H128,70))))</f>
        <v/>
      </c>
      <c r="I113" s="50" t="str">
        <f>IF(szabászat!D128="","",IF(szabászat!D128=36,18,szabászat!D128))</f>
        <v/>
      </c>
      <c r="J113" s="50" t="str">
        <f>IF(szabászat!C128="","",szabászat!C128)</f>
        <v/>
      </c>
      <c r="K113" s="53" t="str">
        <f t="shared" si="13"/>
        <v/>
      </c>
      <c r="L113" s="53" t="str">
        <f t="shared" si="14"/>
        <v/>
      </c>
      <c r="M113" s="50" t="str">
        <f>IF(szabászat!B128="","",szabászat!B128)</f>
        <v/>
      </c>
      <c r="N113" s="50" t="str">
        <f>IF(szabászat!I128="","",IF(szabászat!I128=1,"0,4mm "&amp;szabászat!$I$13,IF(szabászat!I128=2,"2mm "&amp;szabászat!$I$14,IF(szabászat!I128=3,"1mm "&amp;szabászat!$I$15,IF(szabászat!I128=4,"élléc "&amp;szabászat!$I$16)))))</f>
        <v/>
      </c>
      <c r="O113" s="50" t="str">
        <f>IF(szabászat!J128="","",IF(szabászat!J128=1,"0,4mm "&amp;szabászat!$I$13,IF(szabászat!J128=2,"2mm "&amp;szabászat!$I$14,IF(szabászat!J128=3,"1mm "&amp;szabászat!$I$15,IF(szabászat!J128=4,"élléc "&amp;szabászat!$I$16)))))</f>
        <v/>
      </c>
      <c r="P113" s="50" t="str">
        <f>IF(szabászat!K128="","",IF(szabászat!K128=1,"0,4mm "&amp;szabászat!$I$13,IF(szabászat!K128=2,"2mm "&amp;szabászat!$I$14,IF(szabászat!K128=3,"1mm "&amp;szabászat!$I$15,IF(szabászat!K128=4,"élléc "&amp;szabászat!$I$16)))))</f>
        <v/>
      </c>
      <c r="Q113" s="50" t="str">
        <f>IF(szabászat!L128="","",IF(szabászat!L128=1,"0,4mm "&amp;szabászat!$I$13,IF(szabászat!L128=2,"2mm "&amp;szabászat!$I$14,IF(szabászat!L128=3,"1mm "&amp;szabászat!$I$15,IF(szabászat!L128=4,"élléc "&amp;szabászat!$I$16)))))</f>
        <v/>
      </c>
      <c r="R113" s="51" t="str">
        <f t="shared" si="15"/>
        <v/>
      </c>
      <c r="S113" s="51" t="str">
        <f>IF(E113="","",IF(szabászat!M128="","www.suliwood.hu",#REF!))</f>
        <v/>
      </c>
      <c r="T113" s="50" t="str">
        <f t="shared" si="16"/>
        <v/>
      </c>
      <c r="U113" s="54" t="str">
        <f t="shared" si="17"/>
        <v/>
      </c>
      <c r="V113" s="56" t="str">
        <f>IF(szabászat!G128="","",IF(szabászat!D128=36,"DUPLUNG: "&amp;szabászat!G128&amp;"x"&amp;szabászat!H128,IF(AND(szabászat!G128&lt;100,szabászat!H128&lt;68),"hossz:"&amp;szabászat!G128&amp;", szél.:"&amp;szabászat!H128&amp;"mm",IF(szabászat!G128&lt;100,"hossz:"&amp;szabászat!G128&amp;"mm",IF(szabászat!H128&lt;68,"szél.:"&amp;szabászat!H128&amp;"mm","")))))</f>
        <v/>
      </c>
      <c r="X113" s="60">
        <f t="shared" si="18"/>
        <v>0</v>
      </c>
      <c r="Y113" s="60">
        <f t="shared" si="19"/>
        <v>0</v>
      </c>
      <c r="Z113" s="60">
        <f t="shared" si="20"/>
        <v>0</v>
      </c>
      <c r="AA113" s="60">
        <f t="shared" si="21"/>
        <v>0</v>
      </c>
      <c r="AB113" s="60">
        <f t="shared" si="22"/>
        <v>0</v>
      </c>
      <c r="AD113" s="60">
        <f t="shared" si="23"/>
        <v>0</v>
      </c>
    </row>
    <row r="114" spans="1:30" x14ac:dyDescent="0.25">
      <c r="A114" s="15">
        <v>110</v>
      </c>
      <c r="B114" s="48" t="str">
        <f>IF(szabászat!E129="","",szabászat!E129)</f>
        <v/>
      </c>
      <c r="C114" s="49"/>
      <c r="D114" s="49"/>
      <c r="E114" s="52" t="str">
        <f>IF(szabászat!F129="","",IF(szabászat!D129=36,szabászat!F129*2,szabászat!F129))</f>
        <v/>
      </c>
      <c r="F114" s="51" t="str">
        <f t="shared" si="12"/>
        <v/>
      </c>
      <c r="G114" s="52" t="str">
        <f>IF(szabászat!G129="","",IF(AND(szabászat!D129=36,szabászat!G129&lt;=100),120,IF(szabászat!D129=36,szabászat!G129+20,IF(szabászat!G129&gt;=100,szabászat!G129,100))))</f>
        <v/>
      </c>
      <c r="H114" s="52" t="str">
        <f>IF(szabászat!H129="","",IF(AND(szabászat!D129=36,szabászat!H129&lt;=68),90,IF(szabászat!D129=36,szabászat!H129+20,IF(szabászat!H129&gt;=68,szabászat!H129,70))))</f>
        <v/>
      </c>
      <c r="I114" s="50" t="str">
        <f>IF(szabászat!D129="","",IF(szabászat!D129=36,18,szabászat!D129))</f>
        <v/>
      </c>
      <c r="J114" s="50" t="str">
        <f>IF(szabászat!C129="","",szabászat!C129)</f>
        <v/>
      </c>
      <c r="K114" s="53" t="str">
        <f t="shared" si="13"/>
        <v/>
      </c>
      <c r="L114" s="53" t="str">
        <f t="shared" si="14"/>
        <v/>
      </c>
      <c r="M114" s="50" t="str">
        <f>IF(szabászat!B129="","",szabászat!B129)</f>
        <v/>
      </c>
      <c r="N114" s="50" t="str">
        <f>IF(szabászat!I129="","",IF(szabászat!I129=1,"0,4mm "&amp;szabászat!$I$13,IF(szabászat!I129=2,"2mm "&amp;szabászat!$I$14,IF(szabászat!I129=3,"1mm "&amp;szabászat!$I$15,IF(szabászat!I129=4,"élléc "&amp;szabászat!$I$16)))))</f>
        <v/>
      </c>
      <c r="O114" s="50" t="str">
        <f>IF(szabászat!J129="","",IF(szabászat!J129=1,"0,4mm "&amp;szabászat!$I$13,IF(szabászat!J129=2,"2mm "&amp;szabászat!$I$14,IF(szabászat!J129=3,"1mm "&amp;szabászat!$I$15,IF(szabászat!J129=4,"élléc "&amp;szabászat!$I$16)))))</f>
        <v/>
      </c>
      <c r="P114" s="50" t="str">
        <f>IF(szabászat!K129="","",IF(szabászat!K129=1,"0,4mm "&amp;szabászat!$I$13,IF(szabászat!K129=2,"2mm "&amp;szabászat!$I$14,IF(szabászat!K129=3,"1mm "&amp;szabászat!$I$15,IF(szabászat!K129=4,"élléc "&amp;szabászat!$I$16)))))</f>
        <v/>
      </c>
      <c r="Q114" s="50" t="str">
        <f>IF(szabászat!L129="","",IF(szabászat!L129=1,"0,4mm "&amp;szabászat!$I$13,IF(szabászat!L129=2,"2mm "&amp;szabászat!$I$14,IF(szabászat!L129=3,"1mm "&amp;szabászat!$I$15,IF(szabászat!L129=4,"élléc "&amp;szabászat!$I$16)))))</f>
        <v/>
      </c>
      <c r="R114" s="51" t="str">
        <f t="shared" si="15"/>
        <v/>
      </c>
      <c r="S114" s="51" t="str">
        <f>IF(E114="","",IF(szabászat!M129="","www.suliwood.hu",#REF!))</f>
        <v/>
      </c>
      <c r="T114" s="50" t="str">
        <f t="shared" si="16"/>
        <v/>
      </c>
      <c r="U114" s="54" t="str">
        <f t="shared" si="17"/>
        <v/>
      </c>
      <c r="V114" s="56" t="str">
        <f>IF(szabászat!G129="","",IF(szabászat!D129=36,"DUPLUNG: "&amp;szabászat!G129&amp;"x"&amp;szabászat!H129,IF(AND(szabászat!G129&lt;100,szabászat!H129&lt;68),"hossz:"&amp;szabászat!G129&amp;", szél.:"&amp;szabászat!H129&amp;"mm",IF(szabászat!G129&lt;100,"hossz:"&amp;szabászat!G129&amp;"mm",IF(szabászat!H129&lt;68,"szél.:"&amp;szabászat!H129&amp;"mm","")))))</f>
        <v/>
      </c>
      <c r="X114" s="60">
        <f t="shared" si="18"/>
        <v>0</v>
      </c>
      <c r="Y114" s="60">
        <f t="shared" si="19"/>
        <v>0</v>
      </c>
      <c r="Z114" s="60">
        <f t="shared" si="20"/>
        <v>0</v>
      </c>
      <c r="AA114" s="60">
        <f t="shared" si="21"/>
        <v>0</v>
      </c>
      <c r="AB114" s="60">
        <f t="shared" si="22"/>
        <v>0</v>
      </c>
      <c r="AD114" s="60">
        <f t="shared" si="23"/>
        <v>0</v>
      </c>
    </row>
    <row r="115" spans="1:30" x14ac:dyDescent="0.25">
      <c r="A115" s="15">
        <v>111</v>
      </c>
      <c r="B115" s="48" t="str">
        <f>IF(szabászat!E130="","",szabászat!E130)</f>
        <v/>
      </c>
      <c r="C115" s="49"/>
      <c r="D115" s="49"/>
      <c r="E115" s="52" t="str">
        <f>IF(szabászat!F130="","",IF(szabászat!D130=36,szabászat!F130*2,szabászat!F130))</f>
        <v/>
      </c>
      <c r="F115" s="51" t="str">
        <f t="shared" si="12"/>
        <v/>
      </c>
      <c r="G115" s="52" t="str">
        <f>IF(szabászat!G130="","",IF(AND(szabászat!D130=36,szabászat!G130&lt;=100),120,IF(szabászat!D130=36,szabászat!G130+20,IF(szabászat!G130&gt;=100,szabászat!G130,100))))</f>
        <v/>
      </c>
      <c r="H115" s="52" t="str">
        <f>IF(szabászat!H130="","",IF(AND(szabászat!D130=36,szabászat!H130&lt;=68),90,IF(szabászat!D130=36,szabászat!H130+20,IF(szabászat!H130&gt;=68,szabászat!H130,70))))</f>
        <v/>
      </c>
      <c r="I115" s="50" t="str">
        <f>IF(szabászat!D130="","",IF(szabászat!D130=36,18,szabászat!D130))</f>
        <v/>
      </c>
      <c r="J115" s="50" t="str">
        <f>IF(szabászat!C130="","",szabászat!C130)</f>
        <v/>
      </c>
      <c r="K115" s="53" t="str">
        <f t="shared" si="13"/>
        <v/>
      </c>
      <c r="L115" s="53" t="str">
        <f t="shared" si="14"/>
        <v/>
      </c>
      <c r="M115" s="50" t="str">
        <f>IF(szabászat!B130="","",szabászat!B130)</f>
        <v/>
      </c>
      <c r="N115" s="50" t="str">
        <f>IF(szabászat!I130="","",IF(szabászat!I130=1,"0,4mm "&amp;szabászat!$I$13,IF(szabászat!I130=2,"2mm "&amp;szabászat!$I$14,IF(szabászat!I130=3,"1mm "&amp;szabászat!$I$15,IF(szabászat!I130=4,"élléc "&amp;szabászat!$I$16)))))</f>
        <v/>
      </c>
      <c r="O115" s="50" t="str">
        <f>IF(szabászat!J130="","",IF(szabászat!J130=1,"0,4mm "&amp;szabászat!$I$13,IF(szabászat!J130=2,"2mm "&amp;szabászat!$I$14,IF(szabászat!J130=3,"1mm "&amp;szabászat!$I$15,IF(szabászat!J130=4,"élléc "&amp;szabászat!$I$16)))))</f>
        <v/>
      </c>
      <c r="P115" s="50" t="str">
        <f>IF(szabászat!K130="","",IF(szabászat!K130=1,"0,4mm "&amp;szabászat!$I$13,IF(szabászat!K130=2,"2mm "&amp;szabászat!$I$14,IF(szabászat!K130=3,"1mm "&amp;szabászat!$I$15,IF(szabászat!K130=4,"élléc "&amp;szabászat!$I$16)))))</f>
        <v/>
      </c>
      <c r="Q115" s="50" t="str">
        <f>IF(szabászat!L130="","",IF(szabászat!L130=1,"0,4mm "&amp;szabászat!$I$13,IF(szabászat!L130=2,"2mm "&amp;szabászat!$I$14,IF(szabászat!L130=3,"1mm "&amp;szabászat!$I$15,IF(szabászat!L130=4,"élléc "&amp;szabászat!$I$16)))))</f>
        <v/>
      </c>
      <c r="R115" s="51" t="str">
        <f t="shared" si="15"/>
        <v/>
      </c>
      <c r="S115" s="51" t="str">
        <f>IF(E115="","",IF(szabászat!M130="","www.suliwood.hu",#REF!))</f>
        <v/>
      </c>
      <c r="T115" s="50" t="str">
        <f t="shared" si="16"/>
        <v/>
      </c>
      <c r="U115" s="54" t="str">
        <f t="shared" si="17"/>
        <v/>
      </c>
      <c r="V115" s="56" t="str">
        <f>IF(szabászat!G130="","",IF(szabászat!D130=36,"DUPLUNG: "&amp;szabászat!G130&amp;"x"&amp;szabászat!H130,IF(AND(szabászat!G130&lt;100,szabászat!H130&lt;68),"hossz:"&amp;szabászat!G130&amp;", szél.:"&amp;szabászat!H130&amp;"mm",IF(szabászat!G130&lt;100,"hossz:"&amp;szabászat!G130&amp;"mm",IF(szabászat!H130&lt;68,"szél.:"&amp;szabászat!H130&amp;"mm","")))))</f>
        <v/>
      </c>
      <c r="X115" s="60">
        <f t="shared" si="18"/>
        <v>0</v>
      </c>
      <c r="Y115" s="60">
        <f t="shared" si="19"/>
        <v>0</v>
      </c>
      <c r="Z115" s="60">
        <f t="shared" si="20"/>
        <v>0</v>
      </c>
      <c r="AA115" s="60">
        <f t="shared" si="21"/>
        <v>0</v>
      </c>
      <c r="AB115" s="60">
        <f t="shared" si="22"/>
        <v>0</v>
      </c>
      <c r="AD115" s="60">
        <f t="shared" si="23"/>
        <v>0</v>
      </c>
    </row>
    <row r="116" spans="1:30" x14ac:dyDescent="0.25">
      <c r="A116" s="15">
        <v>112</v>
      </c>
      <c r="B116" s="48" t="str">
        <f>IF(szabászat!E131="","",szabászat!E131)</f>
        <v/>
      </c>
      <c r="C116" s="49"/>
      <c r="D116" s="49"/>
      <c r="E116" s="52" t="str">
        <f>IF(szabászat!F131="","",IF(szabászat!D131=36,szabászat!F131*2,szabászat!F131))</f>
        <v/>
      </c>
      <c r="F116" s="51" t="str">
        <f t="shared" si="12"/>
        <v/>
      </c>
      <c r="G116" s="52" t="str">
        <f>IF(szabászat!G131="","",IF(AND(szabászat!D131=36,szabászat!G131&lt;=100),120,IF(szabászat!D131=36,szabászat!G131+20,IF(szabászat!G131&gt;=100,szabászat!G131,100))))</f>
        <v/>
      </c>
      <c r="H116" s="52" t="str">
        <f>IF(szabászat!H131="","",IF(AND(szabászat!D131=36,szabászat!H131&lt;=68),90,IF(szabászat!D131=36,szabászat!H131+20,IF(szabászat!H131&gt;=68,szabászat!H131,70))))</f>
        <v/>
      </c>
      <c r="I116" s="50" t="str">
        <f>IF(szabászat!D131="","",IF(szabászat!D131=36,18,szabászat!D131))</f>
        <v/>
      </c>
      <c r="J116" s="50" t="str">
        <f>IF(szabászat!C131="","",szabászat!C131)</f>
        <v/>
      </c>
      <c r="K116" s="53" t="str">
        <f t="shared" si="13"/>
        <v/>
      </c>
      <c r="L116" s="53" t="str">
        <f t="shared" si="14"/>
        <v/>
      </c>
      <c r="M116" s="50" t="str">
        <f>IF(szabászat!B131="","",szabászat!B131)</f>
        <v/>
      </c>
      <c r="N116" s="50" t="str">
        <f>IF(szabászat!I131="","",IF(szabászat!I131=1,"0,4mm "&amp;szabászat!$I$13,IF(szabászat!I131=2,"2mm "&amp;szabászat!$I$14,IF(szabászat!I131=3,"1mm "&amp;szabászat!$I$15,IF(szabászat!I131=4,"élléc "&amp;szabászat!$I$16)))))</f>
        <v/>
      </c>
      <c r="O116" s="50" t="str">
        <f>IF(szabászat!J131="","",IF(szabászat!J131=1,"0,4mm "&amp;szabászat!$I$13,IF(szabászat!J131=2,"2mm "&amp;szabászat!$I$14,IF(szabászat!J131=3,"1mm "&amp;szabászat!$I$15,IF(szabászat!J131=4,"élléc "&amp;szabászat!$I$16)))))</f>
        <v/>
      </c>
      <c r="P116" s="50" t="str">
        <f>IF(szabászat!K131="","",IF(szabászat!K131=1,"0,4mm "&amp;szabászat!$I$13,IF(szabászat!K131=2,"2mm "&amp;szabászat!$I$14,IF(szabászat!K131=3,"1mm "&amp;szabászat!$I$15,IF(szabászat!K131=4,"élléc "&amp;szabászat!$I$16)))))</f>
        <v/>
      </c>
      <c r="Q116" s="50" t="str">
        <f>IF(szabászat!L131="","",IF(szabászat!L131=1,"0,4mm "&amp;szabászat!$I$13,IF(szabászat!L131=2,"2mm "&amp;szabászat!$I$14,IF(szabászat!L131=3,"1mm "&amp;szabászat!$I$15,IF(szabászat!L131=4,"élléc "&amp;szabászat!$I$16)))))</f>
        <v/>
      </c>
      <c r="R116" s="51" t="str">
        <f t="shared" si="15"/>
        <v/>
      </c>
      <c r="S116" s="51" t="str">
        <f>IF(E116="","",IF(szabászat!M131="","www.suliwood.hu",#REF!))</f>
        <v/>
      </c>
      <c r="T116" s="50" t="str">
        <f t="shared" si="16"/>
        <v/>
      </c>
      <c r="U116" s="54" t="str">
        <f t="shared" si="17"/>
        <v/>
      </c>
      <c r="V116" s="56" t="str">
        <f>IF(szabászat!G131="","",IF(szabászat!D131=36,"DUPLUNG: "&amp;szabászat!G131&amp;"x"&amp;szabászat!H131,IF(AND(szabászat!G131&lt;100,szabászat!H131&lt;68),"hossz:"&amp;szabászat!G131&amp;", szél.:"&amp;szabászat!H131&amp;"mm",IF(szabászat!G131&lt;100,"hossz:"&amp;szabászat!G131&amp;"mm",IF(szabászat!H131&lt;68,"szél.:"&amp;szabászat!H131&amp;"mm","")))))</f>
        <v/>
      </c>
      <c r="X116" s="60">
        <f t="shared" si="18"/>
        <v>0</v>
      </c>
      <c r="Y116" s="60">
        <f t="shared" si="19"/>
        <v>0</v>
      </c>
      <c r="Z116" s="60">
        <f t="shared" si="20"/>
        <v>0</v>
      </c>
      <c r="AA116" s="60">
        <f t="shared" si="21"/>
        <v>0</v>
      </c>
      <c r="AB116" s="60">
        <f t="shared" si="22"/>
        <v>0</v>
      </c>
      <c r="AD116" s="60">
        <f t="shared" si="23"/>
        <v>0</v>
      </c>
    </row>
    <row r="117" spans="1:30" x14ac:dyDescent="0.25">
      <c r="A117" s="15">
        <v>113</v>
      </c>
      <c r="B117" s="48" t="str">
        <f>IF(szabászat!E132="","",szabászat!E132)</f>
        <v/>
      </c>
      <c r="C117" s="49"/>
      <c r="D117" s="49"/>
      <c r="E117" s="52" t="str">
        <f>IF(szabászat!F132="","",IF(szabászat!D132=36,szabászat!F132*2,szabászat!F132))</f>
        <v/>
      </c>
      <c r="F117" s="51" t="str">
        <f t="shared" si="12"/>
        <v/>
      </c>
      <c r="G117" s="52" t="str">
        <f>IF(szabászat!G132="","",IF(AND(szabászat!D132=36,szabászat!G132&lt;=100),120,IF(szabászat!D132=36,szabászat!G132+20,IF(szabászat!G132&gt;=100,szabászat!G132,100))))</f>
        <v/>
      </c>
      <c r="H117" s="52" t="str">
        <f>IF(szabászat!H132="","",IF(AND(szabászat!D132=36,szabászat!H132&lt;=68),90,IF(szabászat!D132=36,szabászat!H132+20,IF(szabászat!H132&gt;=68,szabászat!H132,70))))</f>
        <v/>
      </c>
      <c r="I117" s="50" t="str">
        <f>IF(szabászat!D132="","",IF(szabászat!D132=36,18,szabászat!D132))</f>
        <v/>
      </c>
      <c r="J117" s="50" t="str">
        <f>IF(szabászat!C132="","",szabászat!C132)</f>
        <v/>
      </c>
      <c r="K117" s="53" t="str">
        <f t="shared" si="13"/>
        <v/>
      </c>
      <c r="L117" s="53" t="str">
        <f t="shared" si="14"/>
        <v/>
      </c>
      <c r="M117" s="50" t="str">
        <f>IF(szabászat!B132="","",szabászat!B132)</f>
        <v/>
      </c>
      <c r="N117" s="50" t="str">
        <f>IF(szabászat!I132="","",IF(szabászat!I132=1,"0,4mm "&amp;szabászat!$I$13,IF(szabászat!I132=2,"2mm "&amp;szabászat!$I$14,IF(szabászat!I132=3,"1mm "&amp;szabászat!$I$15,IF(szabászat!I132=4,"élléc "&amp;szabászat!$I$16)))))</f>
        <v/>
      </c>
      <c r="O117" s="50" t="str">
        <f>IF(szabászat!J132="","",IF(szabászat!J132=1,"0,4mm "&amp;szabászat!$I$13,IF(szabászat!J132=2,"2mm "&amp;szabászat!$I$14,IF(szabászat!J132=3,"1mm "&amp;szabászat!$I$15,IF(szabászat!J132=4,"élléc "&amp;szabászat!$I$16)))))</f>
        <v/>
      </c>
      <c r="P117" s="50" t="str">
        <f>IF(szabászat!K132="","",IF(szabászat!K132=1,"0,4mm "&amp;szabászat!$I$13,IF(szabászat!K132=2,"2mm "&amp;szabászat!$I$14,IF(szabászat!K132=3,"1mm "&amp;szabászat!$I$15,IF(szabászat!K132=4,"élléc "&amp;szabászat!$I$16)))))</f>
        <v/>
      </c>
      <c r="Q117" s="50" t="str">
        <f>IF(szabászat!L132="","",IF(szabászat!L132=1,"0,4mm "&amp;szabászat!$I$13,IF(szabászat!L132=2,"2mm "&amp;szabászat!$I$14,IF(szabászat!L132=3,"1mm "&amp;szabászat!$I$15,IF(szabászat!L132=4,"élléc "&amp;szabászat!$I$16)))))</f>
        <v/>
      </c>
      <c r="R117" s="51" t="str">
        <f t="shared" si="15"/>
        <v/>
      </c>
      <c r="S117" s="51" t="str">
        <f>IF(E117="","",IF(szabászat!M132="","www.suliwood.hu",#REF!))</f>
        <v/>
      </c>
      <c r="T117" s="50" t="str">
        <f t="shared" si="16"/>
        <v/>
      </c>
      <c r="U117" s="54" t="str">
        <f t="shared" si="17"/>
        <v/>
      </c>
      <c r="V117" s="56" t="str">
        <f>IF(szabászat!G132="","",IF(szabászat!D132=36,"DUPLUNG: "&amp;szabászat!G132&amp;"x"&amp;szabászat!H132,IF(AND(szabászat!G132&lt;100,szabászat!H132&lt;68),"hossz:"&amp;szabászat!G132&amp;", szél.:"&amp;szabászat!H132&amp;"mm",IF(szabászat!G132&lt;100,"hossz:"&amp;szabászat!G132&amp;"mm",IF(szabászat!H132&lt;68,"szél.:"&amp;szabászat!H132&amp;"mm","")))))</f>
        <v/>
      </c>
      <c r="X117" s="60">
        <f t="shared" si="18"/>
        <v>0</v>
      </c>
      <c r="Y117" s="60">
        <f t="shared" si="19"/>
        <v>0</v>
      </c>
      <c r="Z117" s="60">
        <f t="shared" si="20"/>
        <v>0</v>
      </c>
      <c r="AA117" s="60">
        <f t="shared" si="21"/>
        <v>0</v>
      </c>
      <c r="AB117" s="60">
        <f t="shared" si="22"/>
        <v>0</v>
      </c>
      <c r="AD117" s="60">
        <f t="shared" si="23"/>
        <v>0</v>
      </c>
    </row>
    <row r="118" spans="1:30" x14ac:dyDescent="0.25">
      <c r="A118" s="15">
        <v>114</v>
      </c>
      <c r="B118" s="48" t="str">
        <f>IF(szabászat!E133="","",szabászat!E133)</f>
        <v/>
      </c>
      <c r="C118" s="49"/>
      <c r="D118" s="49"/>
      <c r="E118" s="52" t="str">
        <f>IF(szabászat!F133="","",IF(szabászat!D133=36,szabászat!F133*2,szabászat!F133))</f>
        <v/>
      </c>
      <c r="F118" s="51" t="str">
        <f t="shared" si="12"/>
        <v/>
      </c>
      <c r="G118" s="52" t="str">
        <f>IF(szabászat!G133="","",IF(AND(szabászat!D133=36,szabászat!G133&lt;=100),120,IF(szabászat!D133=36,szabászat!G133+20,IF(szabászat!G133&gt;=100,szabászat!G133,100))))</f>
        <v/>
      </c>
      <c r="H118" s="52" t="str">
        <f>IF(szabászat!H133="","",IF(AND(szabászat!D133=36,szabászat!H133&lt;=68),90,IF(szabászat!D133=36,szabászat!H133+20,IF(szabászat!H133&gt;=68,szabászat!H133,70))))</f>
        <v/>
      </c>
      <c r="I118" s="50" t="str">
        <f>IF(szabászat!D133="","",IF(szabászat!D133=36,18,szabászat!D133))</f>
        <v/>
      </c>
      <c r="J118" s="50" t="str">
        <f>IF(szabászat!C133="","",szabászat!C133)</f>
        <v/>
      </c>
      <c r="K118" s="53" t="str">
        <f t="shared" si="13"/>
        <v/>
      </c>
      <c r="L118" s="53" t="str">
        <f t="shared" si="14"/>
        <v/>
      </c>
      <c r="M118" s="50" t="str">
        <f>IF(szabászat!B133="","",szabászat!B133)</f>
        <v/>
      </c>
      <c r="N118" s="50" t="str">
        <f>IF(szabászat!I133="","",IF(szabászat!I133=1,"0,4mm "&amp;szabászat!$I$13,IF(szabászat!I133=2,"2mm "&amp;szabászat!$I$14,IF(szabászat!I133=3,"1mm "&amp;szabászat!$I$15,IF(szabászat!I133=4,"élléc "&amp;szabászat!$I$16)))))</f>
        <v/>
      </c>
      <c r="O118" s="50" t="str">
        <f>IF(szabászat!J133="","",IF(szabászat!J133=1,"0,4mm "&amp;szabászat!$I$13,IF(szabászat!J133=2,"2mm "&amp;szabászat!$I$14,IF(szabászat!J133=3,"1mm "&amp;szabászat!$I$15,IF(szabászat!J133=4,"élléc "&amp;szabászat!$I$16)))))</f>
        <v/>
      </c>
      <c r="P118" s="50" t="str">
        <f>IF(szabászat!K133="","",IF(szabászat!K133=1,"0,4mm "&amp;szabászat!$I$13,IF(szabászat!K133=2,"2mm "&amp;szabászat!$I$14,IF(szabászat!K133=3,"1mm "&amp;szabászat!$I$15,IF(szabászat!K133=4,"élléc "&amp;szabászat!$I$16)))))</f>
        <v/>
      </c>
      <c r="Q118" s="50" t="str">
        <f>IF(szabászat!L133="","",IF(szabászat!L133=1,"0,4mm "&amp;szabászat!$I$13,IF(szabászat!L133=2,"2mm "&amp;szabászat!$I$14,IF(szabászat!L133=3,"1mm "&amp;szabászat!$I$15,IF(szabászat!L133=4,"élléc "&amp;szabászat!$I$16)))))</f>
        <v/>
      </c>
      <c r="R118" s="51" t="str">
        <f t="shared" si="15"/>
        <v/>
      </c>
      <c r="S118" s="51" t="str">
        <f>IF(E118="","",IF(szabászat!M133="","www.suliwood.hu",#REF!))</f>
        <v/>
      </c>
      <c r="T118" s="50" t="str">
        <f t="shared" si="16"/>
        <v/>
      </c>
      <c r="U118" s="54" t="str">
        <f t="shared" si="17"/>
        <v/>
      </c>
      <c r="V118" s="56" t="str">
        <f>IF(szabászat!G133="","",IF(szabászat!D133=36,"DUPLUNG: "&amp;szabászat!G133&amp;"x"&amp;szabászat!H133,IF(AND(szabászat!G133&lt;100,szabászat!H133&lt;68),"hossz:"&amp;szabászat!G133&amp;", szél.:"&amp;szabászat!H133&amp;"mm",IF(szabászat!G133&lt;100,"hossz:"&amp;szabászat!G133&amp;"mm",IF(szabászat!H133&lt;68,"szél.:"&amp;szabászat!H133&amp;"mm","")))))</f>
        <v/>
      </c>
      <c r="X118" s="60">
        <f t="shared" si="18"/>
        <v>0</v>
      </c>
      <c r="Y118" s="60">
        <f t="shared" si="19"/>
        <v>0</v>
      </c>
      <c r="Z118" s="60">
        <f t="shared" si="20"/>
        <v>0</v>
      </c>
      <c r="AA118" s="60">
        <f t="shared" si="21"/>
        <v>0</v>
      </c>
      <c r="AB118" s="60">
        <f t="shared" si="22"/>
        <v>0</v>
      </c>
      <c r="AD118" s="60">
        <f t="shared" si="23"/>
        <v>0</v>
      </c>
    </row>
    <row r="119" spans="1:30" x14ac:dyDescent="0.25">
      <c r="A119" s="15">
        <v>115</v>
      </c>
      <c r="B119" s="48" t="str">
        <f>IF(szabászat!E134="","",szabászat!E134)</f>
        <v/>
      </c>
      <c r="C119" s="49"/>
      <c r="D119" s="49"/>
      <c r="E119" s="52" t="str">
        <f>IF(szabászat!F134="","",IF(szabászat!D134=36,szabászat!F134*2,szabászat!F134))</f>
        <v/>
      </c>
      <c r="F119" s="51" t="str">
        <f t="shared" si="12"/>
        <v/>
      </c>
      <c r="G119" s="52" t="str">
        <f>IF(szabászat!G134="","",IF(AND(szabászat!D134=36,szabászat!G134&lt;=100),120,IF(szabászat!D134=36,szabászat!G134+20,IF(szabászat!G134&gt;=100,szabászat!G134,100))))</f>
        <v/>
      </c>
      <c r="H119" s="52" t="str">
        <f>IF(szabászat!H134="","",IF(AND(szabászat!D134=36,szabászat!H134&lt;=68),90,IF(szabászat!D134=36,szabászat!H134+20,IF(szabászat!H134&gt;=68,szabászat!H134,70))))</f>
        <v/>
      </c>
      <c r="I119" s="50" t="str">
        <f>IF(szabászat!D134="","",IF(szabászat!D134=36,18,szabászat!D134))</f>
        <v/>
      </c>
      <c r="J119" s="50" t="str">
        <f>IF(szabászat!C134="","",szabászat!C134)</f>
        <v/>
      </c>
      <c r="K119" s="53" t="str">
        <f t="shared" si="13"/>
        <v/>
      </c>
      <c r="L119" s="53" t="str">
        <f t="shared" si="14"/>
        <v/>
      </c>
      <c r="M119" s="50" t="str">
        <f>IF(szabászat!B134="","",szabászat!B134)</f>
        <v/>
      </c>
      <c r="N119" s="50" t="str">
        <f>IF(szabászat!I134="","",IF(szabászat!I134=1,"0,4mm "&amp;szabászat!$I$13,IF(szabászat!I134=2,"2mm "&amp;szabászat!$I$14,IF(szabászat!I134=3,"1mm "&amp;szabászat!$I$15,IF(szabászat!I134=4,"élléc "&amp;szabászat!$I$16)))))</f>
        <v/>
      </c>
      <c r="O119" s="50" t="str">
        <f>IF(szabászat!J134="","",IF(szabászat!J134=1,"0,4mm "&amp;szabászat!$I$13,IF(szabászat!J134=2,"2mm "&amp;szabászat!$I$14,IF(szabászat!J134=3,"1mm "&amp;szabászat!$I$15,IF(szabászat!J134=4,"élléc "&amp;szabászat!$I$16)))))</f>
        <v/>
      </c>
      <c r="P119" s="50" t="str">
        <f>IF(szabászat!K134="","",IF(szabászat!K134=1,"0,4mm "&amp;szabászat!$I$13,IF(szabászat!K134=2,"2mm "&amp;szabászat!$I$14,IF(szabászat!K134=3,"1mm "&amp;szabászat!$I$15,IF(szabászat!K134=4,"élléc "&amp;szabászat!$I$16)))))</f>
        <v/>
      </c>
      <c r="Q119" s="50" t="str">
        <f>IF(szabászat!L134="","",IF(szabászat!L134=1,"0,4mm "&amp;szabászat!$I$13,IF(szabászat!L134=2,"2mm "&amp;szabászat!$I$14,IF(szabászat!L134=3,"1mm "&amp;szabászat!$I$15,IF(szabászat!L134=4,"élléc "&amp;szabászat!$I$16)))))</f>
        <v/>
      </c>
      <c r="R119" s="51" t="str">
        <f t="shared" si="15"/>
        <v/>
      </c>
      <c r="S119" s="51" t="str">
        <f>IF(E119="","",IF(szabászat!M134="","www.suliwood.hu",#REF!))</f>
        <v/>
      </c>
      <c r="T119" s="50" t="str">
        <f t="shared" si="16"/>
        <v/>
      </c>
      <c r="U119" s="54" t="str">
        <f t="shared" si="17"/>
        <v/>
      </c>
      <c r="V119" s="56" t="str">
        <f>IF(szabászat!G134="","",IF(szabászat!D134=36,"DUPLUNG: "&amp;szabászat!G134&amp;"x"&amp;szabászat!H134,IF(AND(szabászat!G134&lt;100,szabászat!H134&lt;68),"hossz:"&amp;szabászat!G134&amp;", szél.:"&amp;szabászat!H134&amp;"mm",IF(szabászat!G134&lt;100,"hossz:"&amp;szabászat!G134&amp;"mm",IF(szabászat!H134&lt;68,"szél.:"&amp;szabászat!H134&amp;"mm","")))))</f>
        <v/>
      </c>
      <c r="X119" s="60">
        <f t="shared" si="18"/>
        <v>0</v>
      </c>
      <c r="Y119" s="60">
        <f t="shared" si="19"/>
        <v>0</v>
      </c>
      <c r="Z119" s="60">
        <f t="shared" si="20"/>
        <v>0</v>
      </c>
      <c r="AA119" s="60">
        <f t="shared" si="21"/>
        <v>0</v>
      </c>
      <c r="AB119" s="60">
        <f t="shared" si="22"/>
        <v>0</v>
      </c>
      <c r="AD119" s="60">
        <f t="shared" si="23"/>
        <v>0</v>
      </c>
    </row>
    <row r="120" spans="1:30" x14ac:dyDescent="0.25">
      <c r="A120" s="15">
        <v>116</v>
      </c>
      <c r="B120" s="48" t="str">
        <f>IF(szabászat!E135="","",szabászat!E135)</f>
        <v/>
      </c>
      <c r="C120" s="49"/>
      <c r="D120" s="49"/>
      <c r="E120" s="52" t="str">
        <f>IF(szabászat!F135="","",IF(szabászat!D135=36,szabászat!F135*2,szabászat!F135))</f>
        <v/>
      </c>
      <c r="F120" s="51" t="str">
        <f t="shared" si="12"/>
        <v/>
      </c>
      <c r="G120" s="52" t="str">
        <f>IF(szabászat!G135="","",IF(AND(szabászat!D135=36,szabászat!G135&lt;=100),120,IF(szabászat!D135=36,szabászat!G135+20,IF(szabászat!G135&gt;=100,szabászat!G135,100))))</f>
        <v/>
      </c>
      <c r="H120" s="52" t="str">
        <f>IF(szabászat!H135="","",IF(AND(szabászat!D135=36,szabászat!H135&lt;=68),90,IF(szabászat!D135=36,szabászat!H135+20,IF(szabászat!H135&gt;=68,szabászat!H135,70))))</f>
        <v/>
      </c>
      <c r="I120" s="50" t="str">
        <f>IF(szabászat!D135="","",IF(szabászat!D135=36,18,szabászat!D135))</f>
        <v/>
      </c>
      <c r="J120" s="50" t="str">
        <f>IF(szabászat!C135="","",szabászat!C135)</f>
        <v/>
      </c>
      <c r="K120" s="53" t="str">
        <f t="shared" si="13"/>
        <v/>
      </c>
      <c r="L120" s="53" t="str">
        <f t="shared" si="14"/>
        <v/>
      </c>
      <c r="M120" s="50" t="str">
        <f>IF(szabászat!B135="","",szabászat!B135)</f>
        <v/>
      </c>
      <c r="N120" s="50" t="str">
        <f>IF(szabászat!I135="","",IF(szabászat!I135=1,"0,4mm "&amp;szabászat!$I$13,IF(szabászat!I135=2,"2mm "&amp;szabászat!$I$14,IF(szabászat!I135=3,"1mm "&amp;szabászat!$I$15,IF(szabászat!I135=4,"élléc "&amp;szabászat!$I$16)))))</f>
        <v/>
      </c>
      <c r="O120" s="50" t="str">
        <f>IF(szabászat!J135="","",IF(szabászat!J135=1,"0,4mm "&amp;szabászat!$I$13,IF(szabászat!J135=2,"2mm "&amp;szabászat!$I$14,IF(szabászat!J135=3,"1mm "&amp;szabászat!$I$15,IF(szabászat!J135=4,"élléc "&amp;szabászat!$I$16)))))</f>
        <v/>
      </c>
      <c r="P120" s="50" t="str">
        <f>IF(szabászat!K135="","",IF(szabászat!K135=1,"0,4mm "&amp;szabászat!$I$13,IF(szabászat!K135=2,"2mm "&amp;szabászat!$I$14,IF(szabászat!K135=3,"1mm "&amp;szabászat!$I$15,IF(szabászat!K135=4,"élléc "&amp;szabászat!$I$16)))))</f>
        <v/>
      </c>
      <c r="Q120" s="50" t="str">
        <f>IF(szabászat!L135="","",IF(szabászat!L135=1,"0,4mm "&amp;szabászat!$I$13,IF(szabászat!L135=2,"2mm "&amp;szabászat!$I$14,IF(szabászat!L135=3,"1mm "&amp;szabászat!$I$15,IF(szabászat!L135=4,"élléc "&amp;szabászat!$I$16)))))</f>
        <v/>
      </c>
      <c r="R120" s="51" t="str">
        <f t="shared" si="15"/>
        <v/>
      </c>
      <c r="S120" s="51" t="str">
        <f>IF(E120="","",IF(szabászat!M135="","www.suliwood.hu",#REF!))</f>
        <v/>
      </c>
      <c r="T120" s="50" t="str">
        <f t="shared" si="16"/>
        <v/>
      </c>
      <c r="U120" s="54" t="str">
        <f t="shared" si="17"/>
        <v/>
      </c>
      <c r="V120" s="56" t="str">
        <f>IF(szabászat!G135="","",IF(szabászat!D135=36,"DUPLUNG: "&amp;szabászat!G135&amp;"x"&amp;szabászat!H135,IF(AND(szabászat!G135&lt;100,szabászat!H135&lt;68),"hossz:"&amp;szabászat!G135&amp;", szél.:"&amp;szabászat!H135&amp;"mm",IF(szabászat!G135&lt;100,"hossz:"&amp;szabászat!G135&amp;"mm",IF(szabászat!H135&lt;68,"szél.:"&amp;szabászat!H135&amp;"mm","")))))</f>
        <v/>
      </c>
      <c r="X120" s="60">
        <f t="shared" si="18"/>
        <v>0</v>
      </c>
      <c r="Y120" s="60">
        <f t="shared" si="19"/>
        <v>0</v>
      </c>
      <c r="Z120" s="60">
        <f t="shared" si="20"/>
        <v>0</v>
      </c>
      <c r="AA120" s="60">
        <f t="shared" si="21"/>
        <v>0</v>
      </c>
      <c r="AB120" s="60">
        <f t="shared" si="22"/>
        <v>0</v>
      </c>
      <c r="AD120" s="60">
        <f t="shared" si="23"/>
        <v>0</v>
      </c>
    </row>
    <row r="121" spans="1:30" x14ac:dyDescent="0.25">
      <c r="A121" s="15">
        <v>117</v>
      </c>
      <c r="B121" s="48" t="str">
        <f>IF(szabászat!E136="","",szabászat!E136)</f>
        <v/>
      </c>
      <c r="C121" s="49"/>
      <c r="D121" s="49"/>
      <c r="E121" s="52" t="str">
        <f>IF(szabászat!F136="","",IF(szabászat!D136=36,szabászat!F136*2,szabászat!F136))</f>
        <v/>
      </c>
      <c r="F121" s="51" t="str">
        <f t="shared" si="12"/>
        <v/>
      </c>
      <c r="G121" s="52" t="str">
        <f>IF(szabászat!G136="","",IF(AND(szabászat!D136=36,szabászat!G136&lt;=100),120,IF(szabászat!D136=36,szabászat!G136+20,IF(szabászat!G136&gt;=100,szabászat!G136,100))))</f>
        <v/>
      </c>
      <c r="H121" s="52" t="str">
        <f>IF(szabászat!H136="","",IF(AND(szabászat!D136=36,szabászat!H136&lt;=68),90,IF(szabászat!D136=36,szabászat!H136+20,IF(szabászat!H136&gt;=68,szabászat!H136,70))))</f>
        <v/>
      </c>
      <c r="I121" s="50" t="str">
        <f>IF(szabászat!D136="","",IF(szabászat!D136=36,18,szabászat!D136))</f>
        <v/>
      </c>
      <c r="J121" s="50" t="str">
        <f>IF(szabászat!C136="","",szabászat!C136)</f>
        <v/>
      </c>
      <c r="K121" s="53" t="str">
        <f t="shared" si="13"/>
        <v/>
      </c>
      <c r="L121" s="53" t="str">
        <f t="shared" si="14"/>
        <v/>
      </c>
      <c r="M121" s="50" t="str">
        <f>IF(szabászat!B136="","",szabászat!B136)</f>
        <v/>
      </c>
      <c r="N121" s="50" t="str">
        <f>IF(szabászat!I136="","",IF(szabászat!I136=1,"0,4mm "&amp;szabászat!$I$13,IF(szabászat!I136=2,"2mm "&amp;szabászat!$I$14,IF(szabászat!I136=3,"1mm "&amp;szabászat!$I$15,IF(szabászat!I136=4,"élléc "&amp;szabászat!$I$16)))))</f>
        <v/>
      </c>
      <c r="O121" s="50" t="str">
        <f>IF(szabászat!J136="","",IF(szabászat!J136=1,"0,4mm "&amp;szabászat!$I$13,IF(szabászat!J136=2,"2mm "&amp;szabászat!$I$14,IF(szabászat!J136=3,"1mm "&amp;szabászat!$I$15,IF(szabászat!J136=4,"élléc "&amp;szabászat!$I$16)))))</f>
        <v/>
      </c>
      <c r="P121" s="50" t="str">
        <f>IF(szabászat!K136="","",IF(szabászat!K136=1,"0,4mm "&amp;szabászat!$I$13,IF(szabászat!K136=2,"2mm "&amp;szabászat!$I$14,IF(szabászat!K136=3,"1mm "&amp;szabászat!$I$15,IF(szabászat!K136=4,"élléc "&amp;szabászat!$I$16)))))</f>
        <v/>
      </c>
      <c r="Q121" s="50" t="str">
        <f>IF(szabászat!L136="","",IF(szabászat!L136=1,"0,4mm "&amp;szabászat!$I$13,IF(szabászat!L136=2,"2mm "&amp;szabászat!$I$14,IF(szabászat!L136=3,"1mm "&amp;szabászat!$I$15,IF(szabászat!L136=4,"élléc "&amp;szabászat!$I$16)))))</f>
        <v/>
      </c>
      <c r="R121" s="51" t="str">
        <f t="shared" si="15"/>
        <v/>
      </c>
      <c r="S121" s="51" t="str">
        <f>IF(E121="","",IF(szabászat!M136="","www.suliwood.hu",#REF!))</f>
        <v/>
      </c>
      <c r="T121" s="50" t="str">
        <f t="shared" si="16"/>
        <v/>
      </c>
      <c r="U121" s="54" t="str">
        <f t="shared" si="17"/>
        <v/>
      </c>
      <c r="V121" s="56" t="str">
        <f>IF(szabászat!G136="","",IF(szabászat!D136=36,"DUPLUNG: "&amp;szabászat!G136&amp;"x"&amp;szabászat!H136,IF(AND(szabászat!G136&lt;100,szabászat!H136&lt;68),"hossz:"&amp;szabászat!G136&amp;", szél.:"&amp;szabászat!H136&amp;"mm",IF(szabászat!G136&lt;100,"hossz:"&amp;szabászat!G136&amp;"mm",IF(szabászat!H136&lt;68,"szél.:"&amp;szabászat!H136&amp;"mm","")))))</f>
        <v/>
      </c>
      <c r="X121" s="60">
        <f t="shared" si="18"/>
        <v>0</v>
      </c>
      <c r="Y121" s="60">
        <f t="shared" si="19"/>
        <v>0</v>
      </c>
      <c r="Z121" s="60">
        <f t="shared" si="20"/>
        <v>0</v>
      </c>
      <c r="AA121" s="60">
        <f t="shared" si="21"/>
        <v>0</v>
      </c>
      <c r="AB121" s="60">
        <f t="shared" si="22"/>
        <v>0</v>
      </c>
      <c r="AD121" s="60">
        <f t="shared" si="23"/>
        <v>0</v>
      </c>
    </row>
    <row r="122" spans="1:30" x14ac:dyDescent="0.25">
      <c r="A122" s="15">
        <v>118</v>
      </c>
      <c r="B122" s="48" t="str">
        <f>IF(szabászat!E137="","",szabászat!E137)</f>
        <v/>
      </c>
      <c r="C122" s="49"/>
      <c r="D122" s="49"/>
      <c r="E122" s="52" t="str">
        <f>IF(szabászat!F137="","",IF(szabászat!D137=36,szabászat!F137*2,szabászat!F137))</f>
        <v/>
      </c>
      <c r="F122" s="51" t="str">
        <f t="shared" si="12"/>
        <v/>
      </c>
      <c r="G122" s="52" t="str">
        <f>IF(szabászat!G137="","",IF(AND(szabászat!D137=36,szabászat!G137&lt;=100),120,IF(szabászat!D137=36,szabászat!G137+20,IF(szabászat!G137&gt;=100,szabászat!G137,100))))</f>
        <v/>
      </c>
      <c r="H122" s="52" t="str">
        <f>IF(szabászat!H137="","",IF(AND(szabászat!D137=36,szabászat!H137&lt;=68),90,IF(szabászat!D137=36,szabászat!H137+20,IF(szabászat!H137&gt;=68,szabászat!H137,70))))</f>
        <v/>
      </c>
      <c r="I122" s="50" t="str">
        <f>IF(szabászat!D137="","",IF(szabászat!D137=36,18,szabászat!D137))</f>
        <v/>
      </c>
      <c r="J122" s="50" t="str">
        <f>IF(szabászat!C137="","",szabászat!C137)</f>
        <v/>
      </c>
      <c r="K122" s="53" t="str">
        <f t="shared" si="13"/>
        <v/>
      </c>
      <c r="L122" s="53" t="str">
        <f t="shared" si="14"/>
        <v/>
      </c>
      <c r="M122" s="50" t="str">
        <f>IF(szabászat!B137="","",szabászat!B137)</f>
        <v/>
      </c>
      <c r="N122" s="50" t="str">
        <f>IF(szabászat!I137="","",IF(szabászat!I137=1,"0,4mm "&amp;szabászat!$I$13,IF(szabászat!I137=2,"2mm "&amp;szabászat!$I$14,IF(szabászat!I137=3,"1mm "&amp;szabászat!$I$15,IF(szabászat!I137=4,"élléc "&amp;szabászat!$I$16)))))</f>
        <v/>
      </c>
      <c r="O122" s="50" t="str">
        <f>IF(szabászat!J137="","",IF(szabászat!J137=1,"0,4mm "&amp;szabászat!$I$13,IF(szabászat!J137=2,"2mm "&amp;szabászat!$I$14,IF(szabászat!J137=3,"1mm "&amp;szabászat!$I$15,IF(szabászat!J137=4,"élléc "&amp;szabászat!$I$16)))))</f>
        <v/>
      </c>
      <c r="P122" s="50" t="str">
        <f>IF(szabászat!K137="","",IF(szabászat!K137=1,"0,4mm "&amp;szabászat!$I$13,IF(szabászat!K137=2,"2mm "&amp;szabászat!$I$14,IF(szabászat!K137=3,"1mm "&amp;szabászat!$I$15,IF(szabászat!K137=4,"élléc "&amp;szabászat!$I$16)))))</f>
        <v/>
      </c>
      <c r="Q122" s="50" t="str">
        <f>IF(szabászat!L137="","",IF(szabászat!L137=1,"0,4mm "&amp;szabászat!$I$13,IF(szabászat!L137=2,"2mm "&amp;szabászat!$I$14,IF(szabászat!L137=3,"1mm "&amp;szabászat!$I$15,IF(szabászat!L137=4,"élléc "&amp;szabászat!$I$16)))))</f>
        <v/>
      </c>
      <c r="R122" s="51" t="str">
        <f t="shared" si="15"/>
        <v/>
      </c>
      <c r="S122" s="51" t="str">
        <f>IF(E122="","",IF(szabászat!M137="","www.suliwood.hu",#REF!))</f>
        <v/>
      </c>
      <c r="T122" s="50" t="str">
        <f t="shared" si="16"/>
        <v/>
      </c>
      <c r="U122" s="54" t="str">
        <f t="shared" si="17"/>
        <v/>
      </c>
      <c r="V122" s="56" t="str">
        <f>IF(szabászat!G137="","",IF(szabászat!D137=36,"DUPLUNG: "&amp;szabászat!G137&amp;"x"&amp;szabászat!H137,IF(AND(szabászat!G137&lt;100,szabászat!H137&lt;68),"hossz:"&amp;szabászat!G137&amp;", szél.:"&amp;szabászat!H137&amp;"mm",IF(szabászat!G137&lt;100,"hossz:"&amp;szabászat!G137&amp;"mm",IF(szabászat!H137&lt;68,"szél.:"&amp;szabászat!H137&amp;"mm","")))))</f>
        <v/>
      </c>
      <c r="X122" s="60">
        <f t="shared" si="18"/>
        <v>0</v>
      </c>
      <c r="Y122" s="60">
        <f t="shared" si="19"/>
        <v>0</v>
      </c>
      <c r="Z122" s="60">
        <f t="shared" si="20"/>
        <v>0</v>
      </c>
      <c r="AA122" s="60">
        <f t="shared" si="21"/>
        <v>0</v>
      </c>
      <c r="AB122" s="60">
        <f t="shared" si="22"/>
        <v>0</v>
      </c>
      <c r="AD122" s="60">
        <f t="shared" si="23"/>
        <v>0</v>
      </c>
    </row>
    <row r="123" spans="1:30" x14ac:dyDescent="0.25">
      <c r="A123" s="15">
        <v>119</v>
      </c>
      <c r="B123" s="48" t="str">
        <f>IF(szabászat!E138="","",szabászat!E138)</f>
        <v/>
      </c>
      <c r="C123" s="49"/>
      <c r="D123" s="49"/>
      <c r="E123" s="52" t="str">
        <f>IF(szabászat!F138="","",IF(szabászat!D138=36,szabászat!F138*2,szabászat!F138))</f>
        <v/>
      </c>
      <c r="F123" s="51" t="str">
        <f t="shared" si="12"/>
        <v/>
      </c>
      <c r="G123" s="52" t="str">
        <f>IF(szabászat!G138="","",IF(AND(szabászat!D138=36,szabászat!G138&lt;=100),120,IF(szabászat!D138=36,szabászat!G138+20,IF(szabászat!G138&gt;=100,szabászat!G138,100))))</f>
        <v/>
      </c>
      <c r="H123" s="52" t="str">
        <f>IF(szabászat!H138="","",IF(AND(szabászat!D138=36,szabászat!H138&lt;=68),90,IF(szabászat!D138=36,szabászat!H138+20,IF(szabászat!H138&gt;=68,szabászat!H138,70))))</f>
        <v/>
      </c>
      <c r="I123" s="50" t="str">
        <f>IF(szabászat!D138="","",IF(szabászat!D138=36,18,szabászat!D138))</f>
        <v/>
      </c>
      <c r="J123" s="50" t="str">
        <f>IF(szabászat!C138="","",szabászat!C138)</f>
        <v/>
      </c>
      <c r="K123" s="53" t="str">
        <f t="shared" si="13"/>
        <v/>
      </c>
      <c r="L123" s="53" t="str">
        <f t="shared" si="14"/>
        <v/>
      </c>
      <c r="M123" s="50" t="str">
        <f>IF(szabászat!B138="","",szabászat!B138)</f>
        <v/>
      </c>
      <c r="N123" s="50" t="str">
        <f>IF(szabászat!I138="","",IF(szabászat!I138=1,"0,4mm "&amp;szabászat!$I$13,IF(szabászat!I138=2,"2mm "&amp;szabászat!$I$14,IF(szabászat!I138=3,"1mm "&amp;szabászat!$I$15,IF(szabászat!I138=4,"élléc "&amp;szabászat!$I$16)))))</f>
        <v/>
      </c>
      <c r="O123" s="50" t="str">
        <f>IF(szabászat!J138="","",IF(szabászat!J138=1,"0,4mm "&amp;szabászat!$I$13,IF(szabászat!J138=2,"2mm "&amp;szabászat!$I$14,IF(szabászat!J138=3,"1mm "&amp;szabászat!$I$15,IF(szabászat!J138=4,"élléc "&amp;szabászat!$I$16)))))</f>
        <v/>
      </c>
      <c r="P123" s="50" t="str">
        <f>IF(szabászat!K138="","",IF(szabászat!K138=1,"0,4mm "&amp;szabászat!$I$13,IF(szabászat!K138=2,"2mm "&amp;szabászat!$I$14,IF(szabászat!K138=3,"1mm "&amp;szabászat!$I$15,IF(szabászat!K138=4,"élléc "&amp;szabászat!$I$16)))))</f>
        <v/>
      </c>
      <c r="Q123" s="50" t="str">
        <f>IF(szabászat!L138="","",IF(szabászat!L138=1,"0,4mm "&amp;szabászat!$I$13,IF(szabászat!L138=2,"2mm "&amp;szabászat!$I$14,IF(szabászat!L138=3,"1mm "&amp;szabászat!$I$15,IF(szabászat!L138=4,"élléc "&amp;szabászat!$I$16)))))</f>
        <v/>
      </c>
      <c r="R123" s="51" t="str">
        <f t="shared" si="15"/>
        <v/>
      </c>
      <c r="S123" s="51" t="str">
        <f>IF(E123="","",IF(szabászat!M138="","www.suliwood.hu",#REF!))</f>
        <v/>
      </c>
      <c r="T123" s="50" t="str">
        <f t="shared" si="16"/>
        <v/>
      </c>
      <c r="U123" s="54" t="str">
        <f t="shared" si="17"/>
        <v/>
      </c>
      <c r="V123" s="56" t="str">
        <f>IF(szabászat!G138="","",IF(szabászat!D138=36,"DUPLUNG: "&amp;szabászat!G138&amp;"x"&amp;szabászat!H138,IF(AND(szabászat!G138&lt;100,szabászat!H138&lt;68),"hossz:"&amp;szabászat!G138&amp;", szél.:"&amp;szabászat!H138&amp;"mm",IF(szabászat!G138&lt;100,"hossz:"&amp;szabászat!G138&amp;"mm",IF(szabászat!H138&lt;68,"szél.:"&amp;szabászat!H138&amp;"mm","")))))</f>
        <v/>
      </c>
      <c r="X123" s="60">
        <f t="shared" si="18"/>
        <v>0</v>
      </c>
      <c r="Y123" s="60">
        <f t="shared" si="19"/>
        <v>0</v>
      </c>
      <c r="Z123" s="60">
        <f t="shared" si="20"/>
        <v>0</v>
      </c>
      <c r="AA123" s="60">
        <f t="shared" si="21"/>
        <v>0</v>
      </c>
      <c r="AB123" s="60">
        <f t="shared" si="22"/>
        <v>0</v>
      </c>
      <c r="AD123" s="60">
        <f t="shared" si="23"/>
        <v>0</v>
      </c>
    </row>
    <row r="124" spans="1:30" x14ac:dyDescent="0.25">
      <c r="A124" s="15">
        <v>120</v>
      </c>
      <c r="B124" s="48" t="str">
        <f>IF(szabászat!E139="","",szabászat!E139)</f>
        <v/>
      </c>
      <c r="C124" s="49"/>
      <c r="D124" s="49"/>
      <c r="E124" s="52" t="str">
        <f>IF(szabászat!F139="","",IF(szabászat!D139=36,szabászat!F139*2,szabászat!F139))</f>
        <v/>
      </c>
      <c r="F124" s="51" t="str">
        <f t="shared" si="12"/>
        <v/>
      </c>
      <c r="G124" s="52" t="str">
        <f>IF(szabászat!G139="","",IF(AND(szabászat!D139=36,szabászat!G139&lt;=100),120,IF(szabászat!D139=36,szabászat!G139+20,IF(szabászat!G139&gt;=100,szabászat!G139,100))))</f>
        <v/>
      </c>
      <c r="H124" s="52" t="str">
        <f>IF(szabászat!H139="","",IF(AND(szabászat!D139=36,szabászat!H139&lt;=68),90,IF(szabászat!D139=36,szabászat!H139+20,IF(szabászat!H139&gt;=68,szabászat!H139,70))))</f>
        <v/>
      </c>
      <c r="I124" s="50" t="str">
        <f>IF(szabászat!D139="","",IF(szabászat!D139=36,18,szabászat!D139))</f>
        <v/>
      </c>
      <c r="J124" s="50" t="str">
        <f>IF(szabászat!C139="","",szabászat!C139)</f>
        <v/>
      </c>
      <c r="K124" s="53" t="str">
        <f t="shared" si="13"/>
        <v/>
      </c>
      <c r="L124" s="53" t="str">
        <f t="shared" si="14"/>
        <v/>
      </c>
      <c r="M124" s="50" t="str">
        <f>IF(szabászat!B139="","",szabászat!B139)</f>
        <v/>
      </c>
      <c r="N124" s="50" t="str">
        <f>IF(szabászat!I139="","",IF(szabászat!I139=1,"0,4mm "&amp;szabászat!$I$13,IF(szabászat!I139=2,"2mm "&amp;szabászat!$I$14,IF(szabászat!I139=3,"1mm "&amp;szabászat!$I$15,IF(szabászat!I139=4,"élléc "&amp;szabászat!$I$16)))))</f>
        <v/>
      </c>
      <c r="O124" s="50" t="str">
        <f>IF(szabászat!J139="","",IF(szabászat!J139=1,"0,4mm "&amp;szabászat!$I$13,IF(szabászat!J139=2,"2mm "&amp;szabászat!$I$14,IF(szabászat!J139=3,"1mm "&amp;szabászat!$I$15,IF(szabászat!J139=4,"élléc "&amp;szabászat!$I$16)))))</f>
        <v/>
      </c>
      <c r="P124" s="50" t="str">
        <f>IF(szabászat!K139="","",IF(szabászat!K139=1,"0,4mm "&amp;szabászat!$I$13,IF(szabászat!K139=2,"2mm "&amp;szabászat!$I$14,IF(szabászat!K139=3,"1mm "&amp;szabászat!$I$15,IF(szabászat!K139=4,"élléc "&amp;szabászat!$I$16)))))</f>
        <v/>
      </c>
      <c r="Q124" s="50" t="str">
        <f>IF(szabászat!L139="","",IF(szabászat!L139=1,"0,4mm "&amp;szabászat!$I$13,IF(szabászat!L139=2,"2mm "&amp;szabászat!$I$14,IF(szabászat!L139=3,"1mm "&amp;szabászat!$I$15,IF(szabászat!L139=4,"élléc "&amp;szabászat!$I$16)))))</f>
        <v/>
      </c>
      <c r="R124" s="51" t="str">
        <f t="shared" si="15"/>
        <v/>
      </c>
      <c r="S124" s="51" t="str">
        <f>IF(E124="","",IF(szabászat!M139="","www.suliwood.hu",#REF!))</f>
        <v/>
      </c>
      <c r="T124" s="50" t="str">
        <f t="shared" si="16"/>
        <v/>
      </c>
      <c r="U124" s="54" t="str">
        <f t="shared" si="17"/>
        <v/>
      </c>
      <c r="V124" s="56" t="str">
        <f>IF(szabászat!G139="","",IF(szabászat!D139=36,"DUPLUNG: "&amp;szabászat!G139&amp;"x"&amp;szabászat!H139,IF(AND(szabászat!G139&lt;100,szabászat!H139&lt;68),"hossz:"&amp;szabászat!G139&amp;", szél.:"&amp;szabászat!H139&amp;"mm",IF(szabászat!G139&lt;100,"hossz:"&amp;szabászat!G139&amp;"mm",IF(szabászat!H139&lt;68,"szél.:"&amp;szabászat!H139&amp;"mm","")))))</f>
        <v/>
      </c>
      <c r="X124" s="60">
        <f t="shared" si="18"/>
        <v>0</v>
      </c>
      <c r="Y124" s="60">
        <f t="shared" si="19"/>
        <v>0</v>
      </c>
      <c r="Z124" s="60">
        <f t="shared" si="20"/>
        <v>0</v>
      </c>
      <c r="AA124" s="60">
        <f t="shared" si="21"/>
        <v>0</v>
      </c>
      <c r="AB124" s="60">
        <f t="shared" si="22"/>
        <v>0</v>
      </c>
      <c r="AD124" s="60">
        <f t="shared" si="23"/>
        <v>0</v>
      </c>
    </row>
    <row r="125" spans="1:30" x14ac:dyDescent="0.25">
      <c r="A125" s="15">
        <v>121</v>
      </c>
      <c r="B125" s="48" t="str">
        <f>IF(szabászat!E140="","",szabászat!E140)</f>
        <v/>
      </c>
      <c r="C125" s="49"/>
      <c r="D125" s="49"/>
      <c r="E125" s="52" t="str">
        <f>IF(szabászat!F140="","",IF(szabászat!D140=36,szabászat!F140*2,szabászat!F140))</f>
        <v/>
      </c>
      <c r="F125" s="51" t="str">
        <f t="shared" si="12"/>
        <v/>
      </c>
      <c r="G125" s="52" t="str">
        <f>IF(szabászat!G140="","",IF(AND(szabászat!D140=36,szabászat!G140&lt;=100),120,IF(szabászat!D140=36,szabászat!G140+20,IF(szabászat!G140&gt;=100,szabászat!G140,100))))</f>
        <v/>
      </c>
      <c r="H125" s="52" t="str">
        <f>IF(szabászat!H140="","",IF(AND(szabászat!D140=36,szabászat!H140&lt;=68),90,IF(szabászat!D140=36,szabászat!H140+20,IF(szabászat!H140&gt;=68,szabászat!H140,70))))</f>
        <v/>
      </c>
      <c r="I125" s="50" t="str">
        <f>IF(szabászat!D140="","",IF(szabászat!D140=36,18,szabászat!D140))</f>
        <v/>
      </c>
      <c r="J125" s="50" t="str">
        <f>IF(szabászat!C140="","",szabászat!C140)</f>
        <v/>
      </c>
      <c r="K125" s="53" t="str">
        <f t="shared" si="13"/>
        <v/>
      </c>
      <c r="L125" s="53" t="str">
        <f t="shared" si="14"/>
        <v/>
      </c>
      <c r="M125" s="50" t="str">
        <f>IF(szabászat!B140="","",szabászat!B140)</f>
        <v/>
      </c>
      <c r="N125" s="50" t="str">
        <f>IF(szabászat!I140="","",IF(szabászat!I140=1,"0,4mm "&amp;szabászat!$I$13,IF(szabászat!I140=2,"2mm "&amp;szabászat!$I$14,IF(szabászat!I140=3,"1mm "&amp;szabászat!$I$15,IF(szabászat!I140=4,"élléc "&amp;szabászat!$I$16)))))</f>
        <v/>
      </c>
      <c r="O125" s="50" t="str">
        <f>IF(szabászat!J140="","",IF(szabászat!J140=1,"0,4mm "&amp;szabászat!$I$13,IF(szabászat!J140=2,"2mm "&amp;szabászat!$I$14,IF(szabászat!J140=3,"1mm "&amp;szabászat!$I$15,IF(szabászat!J140=4,"élléc "&amp;szabászat!$I$16)))))</f>
        <v/>
      </c>
      <c r="P125" s="50" t="str">
        <f>IF(szabászat!K140="","",IF(szabászat!K140=1,"0,4mm "&amp;szabászat!$I$13,IF(szabászat!K140=2,"2mm "&amp;szabászat!$I$14,IF(szabászat!K140=3,"1mm "&amp;szabászat!$I$15,IF(szabászat!K140=4,"élléc "&amp;szabászat!$I$16)))))</f>
        <v/>
      </c>
      <c r="Q125" s="50" t="str">
        <f>IF(szabászat!L140="","",IF(szabászat!L140=1,"0,4mm "&amp;szabászat!$I$13,IF(szabászat!L140=2,"2mm "&amp;szabászat!$I$14,IF(szabászat!L140=3,"1mm "&amp;szabászat!$I$15,IF(szabászat!L140=4,"élléc "&amp;szabászat!$I$16)))))</f>
        <v/>
      </c>
      <c r="R125" s="51" t="str">
        <f t="shared" si="15"/>
        <v/>
      </c>
      <c r="S125" s="51" t="str">
        <f>IF(E125="","",IF(szabászat!M140="","www.suliwood.hu",#REF!))</f>
        <v/>
      </c>
      <c r="T125" s="50" t="str">
        <f t="shared" si="16"/>
        <v/>
      </c>
      <c r="U125" s="54" t="str">
        <f t="shared" si="17"/>
        <v/>
      </c>
      <c r="V125" s="56" t="str">
        <f>IF(szabászat!G140="","",IF(szabászat!D140=36,"DUPLUNG: "&amp;szabászat!G140&amp;"x"&amp;szabászat!H140,IF(AND(szabászat!G140&lt;100,szabászat!H140&lt;68),"hossz:"&amp;szabászat!G140&amp;", szél.:"&amp;szabászat!H140&amp;"mm",IF(szabászat!G140&lt;100,"hossz:"&amp;szabászat!G140&amp;"mm",IF(szabászat!H140&lt;68,"szél.:"&amp;szabászat!H140&amp;"mm","")))))</f>
        <v/>
      </c>
      <c r="X125" s="60">
        <f t="shared" si="18"/>
        <v>0</v>
      </c>
      <c r="Y125" s="60">
        <f t="shared" si="19"/>
        <v>0</v>
      </c>
      <c r="Z125" s="60">
        <f t="shared" si="20"/>
        <v>0</v>
      </c>
      <c r="AA125" s="60">
        <f t="shared" si="21"/>
        <v>0</v>
      </c>
      <c r="AB125" s="60">
        <f t="shared" si="22"/>
        <v>0</v>
      </c>
      <c r="AD125" s="60">
        <f t="shared" si="23"/>
        <v>0</v>
      </c>
    </row>
    <row r="126" spans="1:30" x14ac:dyDescent="0.25">
      <c r="A126" s="15">
        <v>122</v>
      </c>
      <c r="B126" s="48" t="str">
        <f>IF(szabászat!E141="","",szabászat!E141)</f>
        <v/>
      </c>
      <c r="C126" s="49"/>
      <c r="D126" s="49"/>
      <c r="E126" s="52" t="str">
        <f>IF(szabászat!F141="","",IF(szabászat!D141=36,szabászat!F141*2,szabászat!F141))</f>
        <v/>
      </c>
      <c r="F126" s="51" t="str">
        <f t="shared" si="12"/>
        <v/>
      </c>
      <c r="G126" s="52" t="str">
        <f>IF(szabászat!G141="","",IF(AND(szabászat!D141=36,szabászat!G141&lt;=100),120,IF(szabászat!D141=36,szabászat!G141+20,IF(szabászat!G141&gt;=100,szabászat!G141,100))))</f>
        <v/>
      </c>
      <c r="H126" s="52" t="str">
        <f>IF(szabászat!H141="","",IF(AND(szabászat!D141=36,szabászat!H141&lt;=68),90,IF(szabászat!D141=36,szabászat!H141+20,IF(szabászat!H141&gt;=68,szabászat!H141,70))))</f>
        <v/>
      </c>
      <c r="I126" s="50" t="str">
        <f>IF(szabászat!D141="","",IF(szabászat!D141=36,18,szabászat!D141))</f>
        <v/>
      </c>
      <c r="J126" s="50" t="str">
        <f>IF(szabászat!C141="","",szabászat!C141)</f>
        <v/>
      </c>
      <c r="K126" s="53" t="str">
        <f t="shared" si="13"/>
        <v/>
      </c>
      <c r="L126" s="53" t="str">
        <f t="shared" si="14"/>
        <v/>
      </c>
      <c r="M126" s="50" t="str">
        <f>IF(szabászat!B141="","",szabászat!B141)</f>
        <v/>
      </c>
      <c r="N126" s="50" t="str">
        <f>IF(szabászat!I141="","",IF(szabászat!I141=1,"0,4mm "&amp;szabászat!$I$13,IF(szabászat!I141=2,"2mm "&amp;szabászat!$I$14,IF(szabászat!I141=3,"1mm "&amp;szabászat!$I$15,IF(szabászat!I141=4,"élléc "&amp;szabászat!$I$16)))))</f>
        <v/>
      </c>
      <c r="O126" s="50" t="str">
        <f>IF(szabászat!J141="","",IF(szabászat!J141=1,"0,4mm "&amp;szabászat!$I$13,IF(szabászat!J141=2,"2mm "&amp;szabászat!$I$14,IF(szabászat!J141=3,"1mm "&amp;szabászat!$I$15,IF(szabászat!J141=4,"élléc "&amp;szabászat!$I$16)))))</f>
        <v/>
      </c>
      <c r="P126" s="50" t="str">
        <f>IF(szabászat!K141="","",IF(szabászat!K141=1,"0,4mm "&amp;szabászat!$I$13,IF(szabászat!K141=2,"2mm "&amp;szabászat!$I$14,IF(szabászat!K141=3,"1mm "&amp;szabászat!$I$15,IF(szabászat!K141=4,"élléc "&amp;szabászat!$I$16)))))</f>
        <v/>
      </c>
      <c r="Q126" s="50" t="str">
        <f>IF(szabászat!L141="","",IF(szabászat!L141=1,"0,4mm "&amp;szabászat!$I$13,IF(szabászat!L141=2,"2mm "&amp;szabászat!$I$14,IF(szabászat!L141=3,"1mm "&amp;szabászat!$I$15,IF(szabászat!L141=4,"élléc "&amp;szabászat!$I$16)))))</f>
        <v/>
      </c>
      <c r="R126" s="51" t="str">
        <f t="shared" si="15"/>
        <v/>
      </c>
      <c r="S126" s="51" t="str">
        <f>IF(E126="","",IF(szabászat!M141="","www.suliwood.hu",#REF!))</f>
        <v/>
      </c>
      <c r="T126" s="50" t="str">
        <f t="shared" si="16"/>
        <v/>
      </c>
      <c r="U126" s="54" t="str">
        <f t="shared" si="17"/>
        <v/>
      </c>
      <c r="V126" s="56" t="str">
        <f>IF(szabászat!G141="","",IF(szabászat!D141=36,"DUPLUNG: "&amp;szabászat!G141&amp;"x"&amp;szabászat!H141,IF(AND(szabászat!G141&lt;100,szabászat!H141&lt;68),"hossz:"&amp;szabászat!G141&amp;", szél.:"&amp;szabászat!H141&amp;"mm",IF(szabászat!G141&lt;100,"hossz:"&amp;szabászat!G141&amp;"mm",IF(szabászat!H141&lt;68,"szél.:"&amp;szabászat!H141&amp;"mm","")))))</f>
        <v/>
      </c>
      <c r="X126" s="60">
        <f t="shared" si="18"/>
        <v>0</v>
      </c>
      <c r="Y126" s="60">
        <f t="shared" si="19"/>
        <v>0</v>
      </c>
      <c r="Z126" s="60">
        <f t="shared" si="20"/>
        <v>0</v>
      </c>
      <c r="AA126" s="60">
        <f t="shared" si="21"/>
        <v>0</v>
      </c>
      <c r="AB126" s="60">
        <f t="shared" si="22"/>
        <v>0</v>
      </c>
      <c r="AD126" s="60">
        <f t="shared" si="23"/>
        <v>0</v>
      </c>
    </row>
    <row r="127" spans="1:30" x14ac:dyDescent="0.25">
      <c r="A127" s="15">
        <v>123</v>
      </c>
      <c r="B127" s="48" t="str">
        <f>IF(szabászat!E142="","",szabászat!E142)</f>
        <v/>
      </c>
      <c r="C127" s="49"/>
      <c r="D127" s="49"/>
      <c r="E127" s="52" t="str">
        <f>IF(szabászat!F142="","",IF(szabászat!D142=36,szabászat!F142*2,szabászat!F142))</f>
        <v/>
      </c>
      <c r="F127" s="51" t="str">
        <f t="shared" si="12"/>
        <v/>
      </c>
      <c r="G127" s="52" t="str">
        <f>IF(szabászat!G142="","",IF(AND(szabászat!D142=36,szabászat!G142&lt;=100),120,IF(szabászat!D142=36,szabászat!G142+20,IF(szabászat!G142&gt;=100,szabászat!G142,100))))</f>
        <v/>
      </c>
      <c r="H127" s="52" t="str">
        <f>IF(szabászat!H142="","",IF(AND(szabászat!D142=36,szabászat!H142&lt;=68),90,IF(szabászat!D142=36,szabászat!H142+20,IF(szabászat!H142&gt;=68,szabászat!H142,70))))</f>
        <v/>
      </c>
      <c r="I127" s="50" t="str">
        <f>IF(szabászat!D142="","",IF(szabászat!D142=36,18,szabászat!D142))</f>
        <v/>
      </c>
      <c r="J127" s="50" t="str">
        <f>IF(szabászat!C142="","",szabászat!C142)</f>
        <v/>
      </c>
      <c r="K127" s="53" t="str">
        <f t="shared" si="13"/>
        <v/>
      </c>
      <c r="L127" s="53" t="str">
        <f t="shared" si="14"/>
        <v/>
      </c>
      <c r="M127" s="50" t="str">
        <f>IF(szabászat!B142="","",szabászat!B142)</f>
        <v/>
      </c>
      <c r="N127" s="50" t="str">
        <f>IF(szabászat!I142="","",IF(szabászat!I142=1,"0,4mm "&amp;szabászat!$I$13,IF(szabászat!I142=2,"2mm "&amp;szabászat!$I$14,IF(szabászat!I142=3,"1mm "&amp;szabászat!$I$15,IF(szabászat!I142=4,"élléc "&amp;szabászat!$I$16)))))</f>
        <v/>
      </c>
      <c r="O127" s="50" t="str">
        <f>IF(szabászat!J142="","",IF(szabászat!J142=1,"0,4mm "&amp;szabászat!$I$13,IF(szabászat!J142=2,"2mm "&amp;szabászat!$I$14,IF(szabászat!J142=3,"1mm "&amp;szabászat!$I$15,IF(szabászat!J142=4,"élléc "&amp;szabászat!$I$16)))))</f>
        <v/>
      </c>
      <c r="P127" s="50" t="str">
        <f>IF(szabászat!K142="","",IF(szabászat!K142=1,"0,4mm "&amp;szabászat!$I$13,IF(szabászat!K142=2,"2mm "&amp;szabászat!$I$14,IF(szabászat!K142=3,"1mm "&amp;szabászat!$I$15,IF(szabászat!K142=4,"élléc "&amp;szabászat!$I$16)))))</f>
        <v/>
      </c>
      <c r="Q127" s="50" t="str">
        <f>IF(szabászat!L142="","",IF(szabászat!L142=1,"0,4mm "&amp;szabászat!$I$13,IF(szabászat!L142=2,"2mm "&amp;szabászat!$I$14,IF(szabászat!L142=3,"1mm "&amp;szabászat!$I$15,IF(szabászat!L142=4,"élléc "&amp;szabászat!$I$16)))))</f>
        <v/>
      </c>
      <c r="R127" s="51" t="str">
        <f t="shared" si="15"/>
        <v/>
      </c>
      <c r="S127" s="51" t="str">
        <f>IF(E127="","",IF(szabászat!M142="","www.suliwood.hu",#REF!))</f>
        <v/>
      </c>
      <c r="T127" s="50" t="str">
        <f t="shared" si="16"/>
        <v/>
      </c>
      <c r="U127" s="54" t="str">
        <f t="shared" si="17"/>
        <v/>
      </c>
      <c r="V127" s="56" t="str">
        <f>IF(szabászat!G142="","",IF(szabászat!D142=36,"DUPLUNG: "&amp;szabászat!G142&amp;"x"&amp;szabászat!H142,IF(AND(szabászat!G142&lt;100,szabászat!H142&lt;68),"hossz:"&amp;szabászat!G142&amp;", szél.:"&amp;szabászat!H142&amp;"mm",IF(szabászat!G142&lt;100,"hossz:"&amp;szabászat!G142&amp;"mm",IF(szabászat!H142&lt;68,"szél.:"&amp;szabászat!H142&amp;"mm","")))))</f>
        <v/>
      </c>
      <c r="X127" s="60">
        <f t="shared" si="18"/>
        <v>0</v>
      </c>
      <c r="Y127" s="60">
        <f t="shared" si="19"/>
        <v>0</v>
      </c>
      <c r="Z127" s="60">
        <f t="shared" si="20"/>
        <v>0</v>
      </c>
      <c r="AA127" s="60">
        <f t="shared" si="21"/>
        <v>0</v>
      </c>
      <c r="AB127" s="60">
        <f t="shared" si="22"/>
        <v>0</v>
      </c>
      <c r="AD127" s="60">
        <f t="shared" si="23"/>
        <v>0</v>
      </c>
    </row>
    <row r="128" spans="1:30" x14ac:dyDescent="0.25">
      <c r="A128" s="15">
        <v>124</v>
      </c>
      <c r="B128" s="48" t="str">
        <f>IF(szabászat!E143="","",szabászat!E143)</f>
        <v/>
      </c>
      <c r="C128" s="49"/>
      <c r="D128" s="49"/>
      <c r="E128" s="52" t="str">
        <f>IF(szabászat!F143="","",IF(szabászat!D143=36,szabászat!F143*2,szabászat!F143))</f>
        <v/>
      </c>
      <c r="F128" s="51" t="str">
        <f t="shared" si="12"/>
        <v/>
      </c>
      <c r="G128" s="52" t="str">
        <f>IF(szabászat!G143="","",IF(AND(szabászat!D143=36,szabászat!G143&lt;=100),120,IF(szabászat!D143=36,szabászat!G143+20,IF(szabászat!G143&gt;=100,szabászat!G143,100))))</f>
        <v/>
      </c>
      <c r="H128" s="52" t="str">
        <f>IF(szabászat!H143="","",IF(AND(szabászat!D143=36,szabászat!H143&lt;=68),90,IF(szabászat!D143=36,szabászat!H143+20,IF(szabászat!H143&gt;=68,szabászat!H143,70))))</f>
        <v/>
      </c>
      <c r="I128" s="50" t="str">
        <f>IF(szabászat!D143="","",IF(szabászat!D143=36,18,szabászat!D143))</f>
        <v/>
      </c>
      <c r="J128" s="50" t="str">
        <f>IF(szabászat!C143="","",szabászat!C143)</f>
        <v/>
      </c>
      <c r="K128" s="53" t="str">
        <f t="shared" si="13"/>
        <v/>
      </c>
      <c r="L128" s="53" t="str">
        <f t="shared" si="14"/>
        <v/>
      </c>
      <c r="M128" s="50" t="str">
        <f>IF(szabászat!B143="","",szabászat!B143)</f>
        <v/>
      </c>
      <c r="N128" s="50" t="str">
        <f>IF(szabászat!I143="","",IF(szabászat!I143=1,"0,4mm "&amp;szabászat!$I$13,IF(szabászat!I143=2,"2mm "&amp;szabászat!$I$14,IF(szabászat!I143=3,"1mm "&amp;szabászat!$I$15,IF(szabászat!I143=4,"élléc "&amp;szabászat!$I$16)))))</f>
        <v/>
      </c>
      <c r="O128" s="50" t="str">
        <f>IF(szabászat!J143="","",IF(szabászat!J143=1,"0,4mm "&amp;szabászat!$I$13,IF(szabászat!J143=2,"2mm "&amp;szabászat!$I$14,IF(szabászat!J143=3,"1mm "&amp;szabászat!$I$15,IF(szabászat!J143=4,"élléc "&amp;szabászat!$I$16)))))</f>
        <v/>
      </c>
      <c r="P128" s="50" t="str">
        <f>IF(szabászat!K143="","",IF(szabászat!K143=1,"0,4mm "&amp;szabászat!$I$13,IF(szabászat!K143=2,"2mm "&amp;szabászat!$I$14,IF(szabászat!K143=3,"1mm "&amp;szabászat!$I$15,IF(szabászat!K143=4,"élléc "&amp;szabászat!$I$16)))))</f>
        <v/>
      </c>
      <c r="Q128" s="50" t="str">
        <f>IF(szabászat!L143="","",IF(szabászat!L143=1,"0,4mm "&amp;szabászat!$I$13,IF(szabászat!L143=2,"2mm "&amp;szabászat!$I$14,IF(szabászat!L143=3,"1mm "&amp;szabászat!$I$15,IF(szabászat!L143=4,"élléc "&amp;szabászat!$I$16)))))</f>
        <v/>
      </c>
      <c r="R128" s="51" t="str">
        <f t="shared" si="15"/>
        <v/>
      </c>
      <c r="S128" s="51" t="str">
        <f>IF(E128="","",IF(szabászat!M143="","www.suliwood.hu",#REF!))</f>
        <v/>
      </c>
      <c r="T128" s="50" t="str">
        <f t="shared" si="16"/>
        <v/>
      </c>
      <c r="U128" s="54" t="str">
        <f t="shared" si="17"/>
        <v/>
      </c>
      <c r="V128" s="56" t="str">
        <f>IF(szabászat!G143="","",IF(szabászat!D143=36,"DUPLUNG: "&amp;szabászat!G143&amp;"x"&amp;szabászat!H143,IF(AND(szabászat!G143&lt;100,szabászat!H143&lt;68),"hossz:"&amp;szabászat!G143&amp;", szél.:"&amp;szabászat!H143&amp;"mm",IF(szabászat!G143&lt;100,"hossz:"&amp;szabászat!G143&amp;"mm",IF(szabászat!H143&lt;68,"szél.:"&amp;szabászat!H143&amp;"mm","")))))</f>
        <v/>
      </c>
      <c r="X128" s="60">
        <f t="shared" si="18"/>
        <v>0</v>
      </c>
      <c r="Y128" s="60">
        <f t="shared" si="19"/>
        <v>0</v>
      </c>
      <c r="Z128" s="60">
        <f t="shared" si="20"/>
        <v>0</v>
      </c>
      <c r="AA128" s="60">
        <f t="shared" si="21"/>
        <v>0</v>
      </c>
      <c r="AB128" s="60">
        <f t="shared" si="22"/>
        <v>0</v>
      </c>
      <c r="AD128" s="60">
        <f t="shared" si="23"/>
        <v>0</v>
      </c>
    </row>
    <row r="129" spans="1:30" x14ac:dyDescent="0.25">
      <c r="A129" s="15">
        <v>125</v>
      </c>
      <c r="B129" s="48" t="str">
        <f>IF(szabászat!E144="","",szabászat!E144)</f>
        <v/>
      </c>
      <c r="C129" s="49"/>
      <c r="D129" s="49"/>
      <c r="E129" s="52" t="str">
        <f>IF(szabászat!F144="","",IF(szabászat!D144=36,szabászat!F144*2,szabászat!F144))</f>
        <v/>
      </c>
      <c r="F129" s="51" t="str">
        <f t="shared" si="12"/>
        <v/>
      </c>
      <c r="G129" s="52" t="str">
        <f>IF(szabászat!G144="","",IF(AND(szabászat!D144=36,szabászat!G144&lt;=100),120,IF(szabászat!D144=36,szabászat!G144+20,IF(szabászat!G144&gt;=100,szabászat!G144,100))))</f>
        <v/>
      </c>
      <c r="H129" s="52" t="str">
        <f>IF(szabászat!H144="","",IF(AND(szabászat!D144=36,szabászat!H144&lt;=68),90,IF(szabászat!D144=36,szabászat!H144+20,IF(szabászat!H144&gt;=68,szabászat!H144,70))))</f>
        <v/>
      </c>
      <c r="I129" s="50" t="str">
        <f>IF(szabászat!D144="","",IF(szabászat!D144=36,18,szabászat!D144))</f>
        <v/>
      </c>
      <c r="J129" s="50" t="str">
        <f>IF(szabászat!C144="","",szabászat!C144)</f>
        <v/>
      </c>
      <c r="K129" s="53" t="str">
        <f t="shared" si="13"/>
        <v/>
      </c>
      <c r="L129" s="53" t="str">
        <f t="shared" si="14"/>
        <v/>
      </c>
      <c r="M129" s="50" t="str">
        <f>IF(szabászat!B144="","",szabászat!B144)</f>
        <v/>
      </c>
      <c r="N129" s="50" t="str">
        <f>IF(szabászat!I144="","",IF(szabászat!I144=1,"0,4mm "&amp;szabászat!$I$13,IF(szabászat!I144=2,"2mm "&amp;szabászat!$I$14,IF(szabászat!I144=3,"1mm "&amp;szabászat!$I$15,IF(szabászat!I144=4,"élléc "&amp;szabászat!$I$16)))))</f>
        <v/>
      </c>
      <c r="O129" s="50" t="str">
        <f>IF(szabászat!J144="","",IF(szabászat!J144=1,"0,4mm "&amp;szabászat!$I$13,IF(szabászat!J144=2,"2mm "&amp;szabászat!$I$14,IF(szabászat!J144=3,"1mm "&amp;szabászat!$I$15,IF(szabászat!J144=4,"élléc "&amp;szabászat!$I$16)))))</f>
        <v/>
      </c>
      <c r="P129" s="50" t="str">
        <f>IF(szabászat!K144="","",IF(szabászat!K144=1,"0,4mm "&amp;szabászat!$I$13,IF(szabászat!K144=2,"2mm "&amp;szabászat!$I$14,IF(szabászat!K144=3,"1mm "&amp;szabászat!$I$15,IF(szabászat!K144=4,"élléc "&amp;szabászat!$I$16)))))</f>
        <v/>
      </c>
      <c r="Q129" s="50" t="str">
        <f>IF(szabászat!L144="","",IF(szabászat!L144=1,"0,4mm "&amp;szabászat!$I$13,IF(szabászat!L144=2,"2mm "&amp;szabászat!$I$14,IF(szabászat!L144=3,"1mm "&amp;szabászat!$I$15,IF(szabászat!L144=4,"élléc "&amp;szabászat!$I$16)))))</f>
        <v/>
      </c>
      <c r="R129" s="51" t="str">
        <f t="shared" si="15"/>
        <v/>
      </c>
      <c r="S129" s="51" t="str">
        <f>IF(E129="","",IF(szabászat!M144="","www.suliwood.hu",#REF!))</f>
        <v/>
      </c>
      <c r="T129" s="50" t="str">
        <f t="shared" si="16"/>
        <v/>
      </c>
      <c r="U129" s="54" t="str">
        <f t="shared" si="17"/>
        <v/>
      </c>
      <c r="V129" s="56" t="str">
        <f>IF(szabászat!G144="","",IF(szabászat!D144=36,"DUPLUNG: "&amp;szabászat!G144&amp;"x"&amp;szabászat!H144,IF(AND(szabászat!G144&lt;100,szabászat!H144&lt;68),"hossz:"&amp;szabászat!G144&amp;", szél.:"&amp;szabászat!H144&amp;"mm",IF(szabászat!G144&lt;100,"hossz:"&amp;szabászat!G144&amp;"mm",IF(szabászat!H144&lt;68,"szél.:"&amp;szabászat!H144&amp;"mm","")))))</f>
        <v/>
      </c>
      <c r="X129" s="60">
        <f t="shared" si="18"/>
        <v>0</v>
      </c>
      <c r="Y129" s="60">
        <f t="shared" si="19"/>
        <v>0</v>
      </c>
      <c r="Z129" s="60">
        <f t="shared" si="20"/>
        <v>0</v>
      </c>
      <c r="AA129" s="60">
        <f t="shared" si="21"/>
        <v>0</v>
      </c>
      <c r="AB129" s="60">
        <f t="shared" si="22"/>
        <v>0</v>
      </c>
      <c r="AD129" s="60">
        <f t="shared" si="23"/>
        <v>0</v>
      </c>
    </row>
    <row r="130" spans="1:30" x14ac:dyDescent="0.25">
      <c r="A130" s="15">
        <v>126</v>
      </c>
      <c r="B130" s="48" t="str">
        <f>IF(szabászat!E145="","",szabászat!E145)</f>
        <v/>
      </c>
      <c r="C130" s="49"/>
      <c r="D130" s="49"/>
      <c r="E130" s="52" t="str">
        <f>IF(szabászat!F145="","",IF(szabászat!D145=36,szabászat!F145*2,szabászat!F145))</f>
        <v/>
      </c>
      <c r="F130" s="51" t="str">
        <f t="shared" si="12"/>
        <v/>
      </c>
      <c r="G130" s="52" t="str">
        <f>IF(szabászat!G145="","",IF(AND(szabászat!D145=36,szabászat!G145&lt;=100),120,IF(szabászat!D145=36,szabászat!G145+20,IF(szabászat!G145&gt;=100,szabászat!G145,100))))</f>
        <v/>
      </c>
      <c r="H130" s="52" t="str">
        <f>IF(szabászat!H145="","",IF(AND(szabászat!D145=36,szabászat!H145&lt;=68),90,IF(szabászat!D145=36,szabászat!H145+20,IF(szabászat!H145&gt;=68,szabászat!H145,70))))</f>
        <v/>
      </c>
      <c r="I130" s="50" t="str">
        <f>IF(szabászat!D145="","",IF(szabászat!D145=36,18,szabászat!D145))</f>
        <v/>
      </c>
      <c r="J130" s="50" t="str">
        <f>IF(szabászat!C145="","",szabászat!C145)</f>
        <v/>
      </c>
      <c r="K130" s="53" t="str">
        <f t="shared" si="13"/>
        <v/>
      </c>
      <c r="L130" s="53" t="str">
        <f t="shared" si="14"/>
        <v/>
      </c>
      <c r="M130" s="50" t="str">
        <f>IF(szabászat!B145="","",szabászat!B145)</f>
        <v/>
      </c>
      <c r="N130" s="50" t="str">
        <f>IF(szabászat!I145="","",IF(szabászat!I145=1,"0,4mm "&amp;szabászat!$I$13,IF(szabászat!I145=2,"2mm "&amp;szabászat!$I$14,IF(szabászat!I145=3,"1mm "&amp;szabászat!$I$15,IF(szabászat!I145=4,"élléc "&amp;szabászat!$I$16)))))</f>
        <v/>
      </c>
      <c r="O130" s="50" t="str">
        <f>IF(szabászat!J145="","",IF(szabászat!J145=1,"0,4mm "&amp;szabászat!$I$13,IF(szabászat!J145=2,"2mm "&amp;szabászat!$I$14,IF(szabászat!J145=3,"1mm "&amp;szabászat!$I$15,IF(szabászat!J145=4,"élléc "&amp;szabászat!$I$16)))))</f>
        <v/>
      </c>
      <c r="P130" s="50" t="str">
        <f>IF(szabászat!K145="","",IF(szabászat!K145=1,"0,4mm "&amp;szabászat!$I$13,IF(szabászat!K145=2,"2mm "&amp;szabászat!$I$14,IF(szabászat!K145=3,"1mm "&amp;szabászat!$I$15,IF(szabászat!K145=4,"élléc "&amp;szabászat!$I$16)))))</f>
        <v/>
      </c>
      <c r="Q130" s="50" t="str">
        <f>IF(szabászat!L145="","",IF(szabászat!L145=1,"0,4mm "&amp;szabászat!$I$13,IF(szabászat!L145=2,"2mm "&amp;szabászat!$I$14,IF(szabászat!L145=3,"1mm "&amp;szabászat!$I$15,IF(szabászat!L145=4,"élléc "&amp;szabászat!$I$16)))))</f>
        <v/>
      </c>
      <c r="R130" s="51" t="str">
        <f t="shared" si="15"/>
        <v/>
      </c>
      <c r="S130" s="51" t="str">
        <f>IF(E130="","",IF(szabászat!M145="","www.suliwood.hu",#REF!))</f>
        <v/>
      </c>
      <c r="T130" s="50" t="str">
        <f t="shared" si="16"/>
        <v/>
      </c>
      <c r="U130" s="54" t="str">
        <f t="shared" si="17"/>
        <v/>
      </c>
      <c r="V130" s="56" t="str">
        <f>IF(szabászat!G145="","",IF(szabászat!D145=36,"DUPLUNG: "&amp;szabászat!G145&amp;"x"&amp;szabászat!H145,IF(AND(szabászat!G145&lt;100,szabászat!H145&lt;68),"hossz:"&amp;szabászat!G145&amp;", szél.:"&amp;szabászat!H145&amp;"mm",IF(szabászat!G145&lt;100,"hossz:"&amp;szabászat!G145&amp;"mm",IF(szabászat!H145&lt;68,"szél.:"&amp;szabászat!H145&amp;"mm","")))))</f>
        <v/>
      </c>
      <c r="X130" s="60">
        <f t="shared" si="18"/>
        <v>0</v>
      </c>
      <c r="Y130" s="60">
        <f t="shared" si="19"/>
        <v>0</v>
      </c>
      <c r="Z130" s="60">
        <f t="shared" si="20"/>
        <v>0</v>
      </c>
      <c r="AA130" s="60">
        <f t="shared" si="21"/>
        <v>0</v>
      </c>
      <c r="AB130" s="60">
        <f t="shared" si="22"/>
        <v>0</v>
      </c>
      <c r="AD130" s="60">
        <f t="shared" si="23"/>
        <v>0</v>
      </c>
    </row>
    <row r="131" spans="1:30" x14ac:dyDescent="0.25">
      <c r="A131" s="15">
        <v>127</v>
      </c>
      <c r="B131" s="48" t="str">
        <f>IF(szabászat!E146="","",szabászat!E146)</f>
        <v/>
      </c>
      <c r="C131" s="49"/>
      <c r="D131" s="49"/>
      <c r="E131" s="52" t="str">
        <f>IF(szabászat!F146="","",IF(szabászat!D146=36,szabászat!F146*2,szabászat!F146))</f>
        <v/>
      </c>
      <c r="F131" s="51" t="str">
        <f t="shared" si="12"/>
        <v/>
      </c>
      <c r="G131" s="52" t="str">
        <f>IF(szabászat!G146="","",IF(AND(szabászat!D146=36,szabászat!G146&lt;=100),120,IF(szabászat!D146=36,szabászat!G146+20,IF(szabászat!G146&gt;=100,szabászat!G146,100))))</f>
        <v/>
      </c>
      <c r="H131" s="52" t="str">
        <f>IF(szabászat!H146="","",IF(AND(szabászat!D146=36,szabászat!H146&lt;=68),90,IF(szabászat!D146=36,szabászat!H146+20,IF(szabászat!H146&gt;=68,szabászat!H146,70))))</f>
        <v/>
      </c>
      <c r="I131" s="50" t="str">
        <f>IF(szabászat!D146="","",IF(szabászat!D146=36,18,szabászat!D146))</f>
        <v/>
      </c>
      <c r="J131" s="50" t="str">
        <f>IF(szabászat!C146="","",szabászat!C146)</f>
        <v/>
      </c>
      <c r="K131" s="53" t="str">
        <f t="shared" si="13"/>
        <v/>
      </c>
      <c r="L131" s="53" t="str">
        <f t="shared" si="14"/>
        <v/>
      </c>
      <c r="M131" s="50" t="str">
        <f>IF(szabászat!B146="","",szabászat!B146)</f>
        <v/>
      </c>
      <c r="N131" s="50" t="str">
        <f>IF(szabászat!I146="","",IF(szabászat!I146=1,"0,4mm "&amp;szabászat!$I$13,IF(szabászat!I146=2,"2mm "&amp;szabászat!$I$14,IF(szabászat!I146=3,"1mm "&amp;szabászat!$I$15,IF(szabászat!I146=4,"élléc "&amp;szabászat!$I$16)))))</f>
        <v/>
      </c>
      <c r="O131" s="50" t="str">
        <f>IF(szabászat!J146="","",IF(szabászat!J146=1,"0,4mm "&amp;szabászat!$I$13,IF(szabászat!J146=2,"2mm "&amp;szabászat!$I$14,IF(szabászat!J146=3,"1mm "&amp;szabászat!$I$15,IF(szabászat!J146=4,"élléc "&amp;szabászat!$I$16)))))</f>
        <v/>
      </c>
      <c r="P131" s="50" t="str">
        <f>IF(szabászat!K146="","",IF(szabászat!K146=1,"0,4mm "&amp;szabászat!$I$13,IF(szabászat!K146=2,"2mm "&amp;szabászat!$I$14,IF(szabászat!K146=3,"1mm "&amp;szabászat!$I$15,IF(szabászat!K146=4,"élléc "&amp;szabászat!$I$16)))))</f>
        <v/>
      </c>
      <c r="Q131" s="50" t="str">
        <f>IF(szabászat!L146="","",IF(szabászat!L146=1,"0,4mm "&amp;szabászat!$I$13,IF(szabászat!L146=2,"2mm "&amp;szabászat!$I$14,IF(szabászat!L146=3,"1mm "&amp;szabászat!$I$15,IF(szabászat!L146=4,"élléc "&amp;szabászat!$I$16)))))</f>
        <v/>
      </c>
      <c r="R131" s="51" t="str">
        <f t="shared" si="15"/>
        <v/>
      </c>
      <c r="S131" s="51" t="str">
        <f>IF(E131="","",IF(szabászat!M146="","www.suliwood.hu",#REF!))</f>
        <v/>
      </c>
      <c r="T131" s="50" t="str">
        <f t="shared" si="16"/>
        <v/>
      </c>
      <c r="U131" s="54" t="str">
        <f t="shared" si="17"/>
        <v/>
      </c>
      <c r="V131" s="56" t="str">
        <f>IF(szabászat!G146="","",IF(szabászat!D146=36,"DUPLUNG: "&amp;szabászat!G146&amp;"x"&amp;szabászat!H146,IF(AND(szabászat!G146&lt;100,szabászat!H146&lt;68),"hossz:"&amp;szabászat!G146&amp;", szél.:"&amp;szabászat!H146&amp;"mm",IF(szabászat!G146&lt;100,"hossz:"&amp;szabászat!G146&amp;"mm",IF(szabászat!H146&lt;68,"szél.:"&amp;szabászat!H146&amp;"mm","")))))</f>
        <v/>
      </c>
      <c r="X131" s="60">
        <f t="shared" si="18"/>
        <v>0</v>
      </c>
      <c r="Y131" s="60">
        <f t="shared" si="19"/>
        <v>0</v>
      </c>
      <c r="Z131" s="60">
        <f t="shared" si="20"/>
        <v>0</v>
      </c>
      <c r="AA131" s="60">
        <f t="shared" si="21"/>
        <v>0</v>
      </c>
      <c r="AB131" s="60">
        <f t="shared" si="22"/>
        <v>0</v>
      </c>
      <c r="AD131" s="60">
        <f t="shared" si="23"/>
        <v>0</v>
      </c>
    </row>
    <row r="132" spans="1:30" x14ac:dyDescent="0.25">
      <c r="A132" s="15">
        <v>128</v>
      </c>
      <c r="B132" s="48" t="str">
        <f>IF(szabászat!E147="","",szabászat!E147)</f>
        <v/>
      </c>
      <c r="C132" s="49"/>
      <c r="D132" s="49"/>
      <c r="E132" s="52" t="str">
        <f>IF(szabászat!F147="","",IF(szabászat!D147=36,szabászat!F147*2,szabászat!F147))</f>
        <v/>
      </c>
      <c r="F132" s="51" t="str">
        <f t="shared" si="12"/>
        <v/>
      </c>
      <c r="G132" s="52" t="str">
        <f>IF(szabászat!G147="","",IF(AND(szabászat!D147=36,szabászat!G147&lt;=100),120,IF(szabászat!D147=36,szabászat!G147+20,IF(szabászat!G147&gt;=100,szabászat!G147,100))))</f>
        <v/>
      </c>
      <c r="H132" s="52" t="str">
        <f>IF(szabászat!H147="","",IF(AND(szabászat!D147=36,szabászat!H147&lt;=68),90,IF(szabászat!D147=36,szabászat!H147+20,IF(szabászat!H147&gt;=68,szabászat!H147,70))))</f>
        <v/>
      </c>
      <c r="I132" s="50" t="str">
        <f>IF(szabászat!D147="","",IF(szabászat!D147=36,18,szabászat!D147))</f>
        <v/>
      </c>
      <c r="J132" s="50" t="str">
        <f>IF(szabászat!C147="","",szabászat!C147)</f>
        <v/>
      </c>
      <c r="K132" s="53" t="str">
        <f t="shared" si="13"/>
        <v/>
      </c>
      <c r="L132" s="53" t="str">
        <f t="shared" si="14"/>
        <v/>
      </c>
      <c r="M132" s="50" t="str">
        <f>IF(szabászat!B147="","",szabászat!B147)</f>
        <v/>
      </c>
      <c r="N132" s="50" t="str">
        <f>IF(szabászat!I147="","",IF(szabászat!I147=1,"0,4mm "&amp;szabászat!$I$13,IF(szabászat!I147=2,"2mm "&amp;szabászat!$I$14,IF(szabászat!I147=3,"1mm "&amp;szabászat!$I$15,IF(szabászat!I147=4,"élléc "&amp;szabászat!$I$16)))))</f>
        <v/>
      </c>
      <c r="O132" s="50" t="str">
        <f>IF(szabászat!J147="","",IF(szabászat!J147=1,"0,4mm "&amp;szabászat!$I$13,IF(szabászat!J147=2,"2mm "&amp;szabászat!$I$14,IF(szabászat!J147=3,"1mm "&amp;szabászat!$I$15,IF(szabászat!J147=4,"élléc "&amp;szabászat!$I$16)))))</f>
        <v/>
      </c>
      <c r="P132" s="50" t="str">
        <f>IF(szabászat!K147="","",IF(szabászat!K147=1,"0,4mm "&amp;szabászat!$I$13,IF(szabászat!K147=2,"2mm "&amp;szabászat!$I$14,IF(szabászat!K147=3,"1mm "&amp;szabászat!$I$15,IF(szabászat!K147=4,"élléc "&amp;szabászat!$I$16)))))</f>
        <v/>
      </c>
      <c r="Q132" s="50" t="str">
        <f>IF(szabászat!L147="","",IF(szabászat!L147=1,"0,4mm "&amp;szabászat!$I$13,IF(szabászat!L147=2,"2mm "&amp;szabászat!$I$14,IF(szabászat!L147=3,"1mm "&amp;szabászat!$I$15,IF(szabászat!L147=4,"élléc "&amp;szabászat!$I$16)))))</f>
        <v/>
      </c>
      <c r="R132" s="51" t="str">
        <f t="shared" si="15"/>
        <v/>
      </c>
      <c r="S132" s="51" t="str">
        <f>IF(E132="","",IF(szabászat!M147="","www.suliwood.hu",#REF!))</f>
        <v/>
      </c>
      <c r="T132" s="50" t="str">
        <f t="shared" si="16"/>
        <v/>
      </c>
      <c r="U132" s="54" t="str">
        <f t="shared" si="17"/>
        <v/>
      </c>
      <c r="V132" s="56" t="str">
        <f>IF(szabászat!G147="","",IF(szabászat!D147=36,"DUPLUNG: "&amp;szabászat!G147&amp;"x"&amp;szabászat!H147,IF(AND(szabászat!G147&lt;100,szabászat!H147&lt;68),"hossz:"&amp;szabászat!G147&amp;", szél.:"&amp;szabászat!H147&amp;"mm",IF(szabászat!G147&lt;100,"hossz:"&amp;szabászat!G147&amp;"mm",IF(szabászat!H147&lt;68,"szél.:"&amp;szabászat!H147&amp;"mm","")))))</f>
        <v/>
      </c>
      <c r="X132" s="60">
        <f t="shared" si="18"/>
        <v>0</v>
      </c>
      <c r="Y132" s="60">
        <f t="shared" si="19"/>
        <v>0</v>
      </c>
      <c r="Z132" s="60">
        <f t="shared" si="20"/>
        <v>0</v>
      </c>
      <c r="AA132" s="60">
        <f t="shared" si="21"/>
        <v>0</v>
      </c>
      <c r="AB132" s="60">
        <f t="shared" si="22"/>
        <v>0</v>
      </c>
      <c r="AD132" s="60">
        <f t="shared" si="23"/>
        <v>0</v>
      </c>
    </row>
    <row r="133" spans="1:30" x14ac:dyDescent="0.25">
      <c r="A133" s="15">
        <v>129</v>
      </c>
      <c r="B133" s="48" t="str">
        <f>IF(szabászat!E148="","",szabászat!E148)</f>
        <v/>
      </c>
      <c r="C133" s="49"/>
      <c r="D133" s="49"/>
      <c r="E133" s="52" t="str">
        <f>IF(szabászat!F148="","",IF(szabászat!D148=36,szabászat!F148*2,szabászat!F148))</f>
        <v/>
      </c>
      <c r="F133" s="51" t="str">
        <f t="shared" si="12"/>
        <v/>
      </c>
      <c r="G133" s="52" t="str">
        <f>IF(szabászat!G148="","",IF(AND(szabászat!D148=36,szabászat!G148&lt;=100),120,IF(szabászat!D148=36,szabászat!G148+20,IF(szabászat!G148&gt;=100,szabászat!G148,100))))</f>
        <v/>
      </c>
      <c r="H133" s="52" t="str">
        <f>IF(szabászat!H148="","",IF(AND(szabászat!D148=36,szabászat!H148&lt;=68),90,IF(szabászat!D148=36,szabászat!H148+20,IF(szabászat!H148&gt;=68,szabászat!H148,70))))</f>
        <v/>
      </c>
      <c r="I133" s="50" t="str">
        <f>IF(szabászat!D148="","",IF(szabászat!D148=36,18,szabászat!D148))</f>
        <v/>
      </c>
      <c r="J133" s="50" t="str">
        <f>IF(szabászat!C148="","",szabászat!C148)</f>
        <v/>
      </c>
      <c r="K133" s="53" t="str">
        <f t="shared" si="13"/>
        <v/>
      </c>
      <c r="L133" s="53" t="str">
        <f t="shared" si="14"/>
        <v/>
      </c>
      <c r="M133" s="50" t="str">
        <f>IF(szabászat!B148="","",szabászat!B148)</f>
        <v/>
      </c>
      <c r="N133" s="50" t="str">
        <f>IF(szabászat!I148="","",IF(szabászat!I148=1,"0,4mm "&amp;szabászat!$I$13,IF(szabászat!I148=2,"2mm "&amp;szabászat!$I$14,IF(szabászat!I148=3,"1mm "&amp;szabászat!$I$15,IF(szabászat!I148=4,"élléc "&amp;szabászat!$I$16)))))</f>
        <v/>
      </c>
      <c r="O133" s="50" t="str">
        <f>IF(szabászat!J148="","",IF(szabászat!J148=1,"0,4mm "&amp;szabászat!$I$13,IF(szabászat!J148=2,"2mm "&amp;szabászat!$I$14,IF(szabászat!J148=3,"1mm "&amp;szabászat!$I$15,IF(szabászat!J148=4,"élléc "&amp;szabászat!$I$16)))))</f>
        <v/>
      </c>
      <c r="P133" s="50" t="str">
        <f>IF(szabászat!K148="","",IF(szabászat!K148=1,"0,4mm "&amp;szabászat!$I$13,IF(szabászat!K148=2,"2mm "&amp;szabászat!$I$14,IF(szabászat!K148=3,"1mm "&amp;szabászat!$I$15,IF(szabászat!K148=4,"élléc "&amp;szabászat!$I$16)))))</f>
        <v/>
      </c>
      <c r="Q133" s="50" t="str">
        <f>IF(szabászat!L148="","",IF(szabászat!L148=1,"0,4mm "&amp;szabászat!$I$13,IF(szabászat!L148=2,"2mm "&amp;szabászat!$I$14,IF(szabászat!L148=3,"1mm "&amp;szabászat!$I$15,IF(szabászat!L148=4,"élléc "&amp;szabászat!$I$16)))))</f>
        <v/>
      </c>
      <c r="R133" s="51" t="str">
        <f t="shared" si="15"/>
        <v/>
      </c>
      <c r="S133" s="51" t="str">
        <f>IF(E133="","",IF(szabászat!M148="","www.suliwood.hu",#REF!))</f>
        <v/>
      </c>
      <c r="T133" s="50" t="str">
        <f t="shared" si="16"/>
        <v/>
      </c>
      <c r="U133" s="54" t="str">
        <f t="shared" si="17"/>
        <v/>
      </c>
      <c r="V133" s="56" t="str">
        <f>IF(szabászat!G148="","",IF(szabászat!D148=36,"DUPLUNG: "&amp;szabászat!G148&amp;"x"&amp;szabászat!H148,IF(AND(szabászat!G148&lt;100,szabászat!H148&lt;68),"hossz:"&amp;szabászat!G148&amp;", szél.:"&amp;szabászat!H148&amp;"mm",IF(szabászat!G148&lt;100,"hossz:"&amp;szabászat!G148&amp;"mm",IF(szabászat!H148&lt;68,"szél.:"&amp;szabászat!H148&amp;"mm","")))))</f>
        <v/>
      </c>
      <c r="X133" s="60">
        <f t="shared" si="18"/>
        <v>0</v>
      </c>
      <c r="Y133" s="60">
        <f t="shared" si="19"/>
        <v>0</v>
      </c>
      <c r="Z133" s="60">
        <f t="shared" si="20"/>
        <v>0</v>
      </c>
      <c r="AA133" s="60">
        <f t="shared" si="21"/>
        <v>0</v>
      </c>
      <c r="AB133" s="60">
        <f t="shared" si="22"/>
        <v>0</v>
      </c>
      <c r="AD133" s="60">
        <f t="shared" si="23"/>
        <v>0</v>
      </c>
    </row>
    <row r="134" spans="1:30" x14ac:dyDescent="0.25">
      <c r="A134" s="15">
        <v>130</v>
      </c>
      <c r="B134" s="48" t="str">
        <f>IF(szabászat!E149="","",szabászat!E149)</f>
        <v/>
      </c>
      <c r="C134" s="49"/>
      <c r="D134" s="49"/>
      <c r="E134" s="52" t="str">
        <f>IF(szabászat!F149="","",IF(szabászat!D149=36,szabászat!F149*2,szabászat!F149))</f>
        <v/>
      </c>
      <c r="F134" s="51" t="str">
        <f t="shared" ref="F134:F197" si="24">IF(E134="","",0)</f>
        <v/>
      </c>
      <c r="G134" s="52" t="str">
        <f>IF(szabászat!G149="","",IF(AND(szabászat!D149=36,szabászat!G149&lt;=100),120,IF(szabászat!D149=36,szabászat!G149+20,IF(szabászat!G149&gt;=100,szabászat!G149,100))))</f>
        <v/>
      </c>
      <c r="H134" s="52" t="str">
        <f>IF(szabászat!H149="","",IF(AND(szabászat!D149=36,szabászat!H149&lt;=68),90,IF(szabászat!D149=36,szabászat!H149+20,IF(szabászat!H149&gt;=68,szabászat!H149,70))))</f>
        <v/>
      </c>
      <c r="I134" s="50" t="str">
        <f>IF(szabászat!D149="","",IF(szabászat!D149=36,18,szabászat!D149))</f>
        <v/>
      </c>
      <c r="J134" s="50" t="str">
        <f>IF(szabászat!C149="","",szabászat!C149)</f>
        <v/>
      </c>
      <c r="K134" s="53" t="str">
        <f t="shared" ref="K134:K197" si="25">IF(E134="","",$P$1)</f>
        <v/>
      </c>
      <c r="L134" s="53" t="str">
        <f t="shared" ref="L134:L197" si="26">IF(E134="","",$V$1)</f>
        <v/>
      </c>
      <c r="M134" s="50" t="str">
        <f>IF(szabászat!B149="","",szabászat!B149)</f>
        <v/>
      </c>
      <c r="N134" s="50" t="str">
        <f>IF(szabászat!I149="","",IF(szabászat!I149=1,"0,4mm "&amp;szabászat!$I$13,IF(szabászat!I149=2,"2mm "&amp;szabászat!$I$14,IF(szabászat!I149=3,"1mm "&amp;szabászat!$I$15,IF(szabászat!I149=4,"élléc "&amp;szabászat!$I$16)))))</f>
        <v/>
      </c>
      <c r="O134" s="50" t="str">
        <f>IF(szabászat!J149="","",IF(szabászat!J149=1,"0,4mm "&amp;szabászat!$I$13,IF(szabászat!J149=2,"2mm "&amp;szabászat!$I$14,IF(szabászat!J149=3,"1mm "&amp;szabászat!$I$15,IF(szabászat!J149=4,"élléc "&amp;szabászat!$I$16)))))</f>
        <v/>
      </c>
      <c r="P134" s="50" t="str">
        <f>IF(szabászat!K149="","",IF(szabászat!K149=1,"0,4mm "&amp;szabászat!$I$13,IF(szabászat!K149=2,"2mm "&amp;szabászat!$I$14,IF(szabászat!K149=3,"1mm "&amp;szabászat!$I$15,IF(szabászat!K149=4,"élléc "&amp;szabászat!$I$16)))))</f>
        <v/>
      </c>
      <c r="Q134" s="50" t="str">
        <f>IF(szabászat!L149="","",IF(szabászat!L149=1,"0,4mm "&amp;szabászat!$I$13,IF(szabászat!L149=2,"2mm "&amp;szabászat!$I$14,IF(szabászat!L149=3,"1mm "&amp;szabászat!$I$15,IF(szabászat!L149=4,"élléc "&amp;szabászat!$I$16)))))</f>
        <v/>
      </c>
      <c r="R134" s="51" t="str">
        <f t="shared" ref="R134:R197" si="27">IF(E134="","",$C$1&amp;"/"&amp;$J$1)</f>
        <v/>
      </c>
      <c r="S134" s="51" t="str">
        <f>IF(E134="","",IF(szabászat!M149="","www.suliwood.hu",#REF!))</f>
        <v/>
      </c>
      <c r="T134" s="50" t="str">
        <f t="shared" ref="T134:T197" si="28">+E134</f>
        <v/>
      </c>
      <c r="U134" s="54" t="str">
        <f t="shared" ref="U134:U197" si="29">IF(E134="","",$M$1)</f>
        <v/>
      </c>
      <c r="V134" s="56" t="str">
        <f>IF(szabászat!G149="","",IF(szabászat!D149=36,"DUPLUNG: "&amp;szabászat!G149&amp;"x"&amp;szabászat!H149,IF(AND(szabászat!G149&lt;100,szabászat!H149&lt;68),"hossz:"&amp;szabászat!G149&amp;", szél.:"&amp;szabászat!H149&amp;"mm",IF(szabászat!G149&lt;100,"hossz:"&amp;szabászat!G149&amp;"mm",IF(szabászat!H149&lt;68,"szél.:"&amp;szabászat!H149&amp;"mm","")))))</f>
        <v/>
      </c>
      <c r="X134" s="60">
        <f t="shared" ref="X134:X197" si="30">IF(G134="",0,E134*G134/1000*H134/1000)</f>
        <v>0</v>
      </c>
      <c r="Y134" s="60">
        <f t="shared" ref="Y134:Y197" si="31">IF(N134="",0,E134*(G134/1000+0.04))</f>
        <v>0</v>
      </c>
      <c r="Z134" s="60">
        <f t="shared" ref="Z134:Z197" si="32">IF(O134="",0,E134*(G134/1000+0.04))</f>
        <v>0</v>
      </c>
      <c r="AA134" s="60">
        <f t="shared" ref="AA134:AA197" si="33">IF(P134="",0,E134*(H134/1000+0.04))</f>
        <v>0</v>
      </c>
      <c r="AB134" s="60">
        <f t="shared" ref="AB134:AB197" si="34">IF(Q134="",0,E134*(H134/1000+0.04))</f>
        <v>0</v>
      </c>
      <c r="AD134" s="60">
        <f t="shared" ref="AD134:AD197" si="35">IF(E134="",0,E134*(G134+H134))/1000</f>
        <v>0</v>
      </c>
    </row>
    <row r="135" spans="1:30" x14ac:dyDescent="0.25">
      <c r="A135" s="15">
        <v>131</v>
      </c>
      <c r="B135" s="48" t="str">
        <f>IF(szabászat!E150="","",szabászat!E150)</f>
        <v/>
      </c>
      <c r="C135" s="49"/>
      <c r="D135" s="49"/>
      <c r="E135" s="52" t="str">
        <f>IF(szabászat!F150="","",IF(szabászat!D150=36,szabászat!F150*2,szabászat!F150))</f>
        <v/>
      </c>
      <c r="F135" s="51" t="str">
        <f t="shared" si="24"/>
        <v/>
      </c>
      <c r="G135" s="52" t="str">
        <f>IF(szabászat!G150="","",IF(AND(szabászat!D150=36,szabászat!G150&lt;=100),120,IF(szabászat!D150=36,szabászat!G150+20,IF(szabászat!G150&gt;=100,szabászat!G150,100))))</f>
        <v/>
      </c>
      <c r="H135" s="52" t="str">
        <f>IF(szabászat!H150="","",IF(AND(szabászat!D150=36,szabászat!H150&lt;=68),90,IF(szabászat!D150=36,szabászat!H150+20,IF(szabászat!H150&gt;=68,szabászat!H150,70))))</f>
        <v/>
      </c>
      <c r="I135" s="50" t="str">
        <f>IF(szabászat!D150="","",IF(szabászat!D150=36,18,szabászat!D150))</f>
        <v/>
      </c>
      <c r="J135" s="50" t="str">
        <f>IF(szabászat!C150="","",szabászat!C150)</f>
        <v/>
      </c>
      <c r="K135" s="53" t="str">
        <f t="shared" si="25"/>
        <v/>
      </c>
      <c r="L135" s="53" t="str">
        <f t="shared" si="26"/>
        <v/>
      </c>
      <c r="M135" s="50" t="str">
        <f>IF(szabászat!B150="","",szabászat!B150)</f>
        <v/>
      </c>
      <c r="N135" s="50" t="str">
        <f>IF(szabászat!I150="","",IF(szabászat!I150=1,"0,4mm "&amp;szabászat!$I$13,IF(szabászat!I150=2,"2mm "&amp;szabászat!$I$14,IF(szabászat!I150=3,"1mm "&amp;szabászat!$I$15,IF(szabászat!I150=4,"élléc "&amp;szabászat!$I$16)))))</f>
        <v/>
      </c>
      <c r="O135" s="50" t="str">
        <f>IF(szabászat!J150="","",IF(szabászat!J150=1,"0,4mm "&amp;szabászat!$I$13,IF(szabászat!J150=2,"2mm "&amp;szabászat!$I$14,IF(szabászat!J150=3,"1mm "&amp;szabászat!$I$15,IF(szabászat!J150=4,"élléc "&amp;szabászat!$I$16)))))</f>
        <v/>
      </c>
      <c r="P135" s="50" t="str">
        <f>IF(szabászat!K150="","",IF(szabászat!K150=1,"0,4mm "&amp;szabászat!$I$13,IF(szabászat!K150=2,"2mm "&amp;szabászat!$I$14,IF(szabászat!K150=3,"1mm "&amp;szabászat!$I$15,IF(szabászat!K150=4,"élléc "&amp;szabászat!$I$16)))))</f>
        <v/>
      </c>
      <c r="Q135" s="50" t="str">
        <f>IF(szabászat!L150="","",IF(szabászat!L150=1,"0,4mm "&amp;szabászat!$I$13,IF(szabászat!L150=2,"2mm "&amp;szabászat!$I$14,IF(szabászat!L150=3,"1mm "&amp;szabászat!$I$15,IF(szabászat!L150=4,"élléc "&amp;szabászat!$I$16)))))</f>
        <v/>
      </c>
      <c r="R135" s="51" t="str">
        <f t="shared" si="27"/>
        <v/>
      </c>
      <c r="S135" s="51" t="str">
        <f>IF(E135="","",IF(szabászat!M150="","www.suliwood.hu",#REF!))</f>
        <v/>
      </c>
      <c r="T135" s="50" t="str">
        <f t="shared" si="28"/>
        <v/>
      </c>
      <c r="U135" s="54" t="str">
        <f t="shared" si="29"/>
        <v/>
      </c>
      <c r="V135" s="56" t="str">
        <f>IF(szabászat!G150="","",IF(szabászat!D150=36,"DUPLUNG: "&amp;szabászat!G150&amp;"x"&amp;szabászat!H150,IF(AND(szabászat!G150&lt;100,szabászat!H150&lt;68),"hossz:"&amp;szabászat!G150&amp;", szél.:"&amp;szabászat!H150&amp;"mm",IF(szabászat!G150&lt;100,"hossz:"&amp;szabászat!G150&amp;"mm",IF(szabászat!H150&lt;68,"szél.:"&amp;szabászat!H150&amp;"mm","")))))</f>
        <v/>
      </c>
      <c r="X135" s="60">
        <f t="shared" si="30"/>
        <v>0</v>
      </c>
      <c r="Y135" s="60">
        <f t="shared" si="31"/>
        <v>0</v>
      </c>
      <c r="Z135" s="60">
        <f t="shared" si="32"/>
        <v>0</v>
      </c>
      <c r="AA135" s="60">
        <f t="shared" si="33"/>
        <v>0</v>
      </c>
      <c r="AB135" s="60">
        <f t="shared" si="34"/>
        <v>0</v>
      </c>
      <c r="AD135" s="60">
        <f t="shared" si="35"/>
        <v>0</v>
      </c>
    </row>
    <row r="136" spans="1:30" x14ac:dyDescent="0.25">
      <c r="A136" s="15">
        <v>132</v>
      </c>
      <c r="B136" s="48" t="str">
        <f>IF(szabászat!E151="","",szabászat!E151)</f>
        <v/>
      </c>
      <c r="C136" s="49"/>
      <c r="D136" s="49"/>
      <c r="E136" s="52" t="str">
        <f>IF(szabászat!F151="","",IF(szabászat!D151=36,szabászat!F151*2,szabászat!F151))</f>
        <v/>
      </c>
      <c r="F136" s="51" t="str">
        <f t="shared" si="24"/>
        <v/>
      </c>
      <c r="G136" s="52" t="str">
        <f>IF(szabászat!G151="","",IF(AND(szabászat!D151=36,szabászat!G151&lt;=100),120,IF(szabászat!D151=36,szabászat!G151+20,IF(szabászat!G151&gt;=100,szabászat!G151,100))))</f>
        <v/>
      </c>
      <c r="H136" s="52" t="str">
        <f>IF(szabászat!H151="","",IF(AND(szabászat!D151=36,szabászat!H151&lt;=68),90,IF(szabászat!D151=36,szabászat!H151+20,IF(szabászat!H151&gt;=68,szabászat!H151,70))))</f>
        <v/>
      </c>
      <c r="I136" s="50" t="str">
        <f>IF(szabászat!D151="","",IF(szabászat!D151=36,18,szabászat!D151))</f>
        <v/>
      </c>
      <c r="J136" s="50" t="str">
        <f>IF(szabászat!C151="","",szabászat!C151)</f>
        <v/>
      </c>
      <c r="K136" s="53" t="str">
        <f t="shared" si="25"/>
        <v/>
      </c>
      <c r="L136" s="53" t="str">
        <f t="shared" si="26"/>
        <v/>
      </c>
      <c r="M136" s="50" t="str">
        <f>IF(szabászat!B151="","",szabászat!B151)</f>
        <v/>
      </c>
      <c r="N136" s="50" t="str">
        <f>IF(szabászat!I151="","",IF(szabászat!I151=1,"0,4mm "&amp;szabászat!$I$13,IF(szabászat!I151=2,"2mm "&amp;szabászat!$I$14,IF(szabászat!I151=3,"1mm "&amp;szabászat!$I$15,IF(szabászat!I151=4,"élléc "&amp;szabászat!$I$16)))))</f>
        <v/>
      </c>
      <c r="O136" s="50" t="str">
        <f>IF(szabászat!J151="","",IF(szabászat!J151=1,"0,4mm "&amp;szabászat!$I$13,IF(szabászat!J151=2,"2mm "&amp;szabászat!$I$14,IF(szabászat!J151=3,"1mm "&amp;szabászat!$I$15,IF(szabászat!J151=4,"élléc "&amp;szabászat!$I$16)))))</f>
        <v/>
      </c>
      <c r="P136" s="50" t="str">
        <f>IF(szabászat!K151="","",IF(szabászat!K151=1,"0,4mm "&amp;szabászat!$I$13,IF(szabászat!K151=2,"2mm "&amp;szabászat!$I$14,IF(szabászat!K151=3,"1mm "&amp;szabászat!$I$15,IF(szabászat!K151=4,"élléc "&amp;szabászat!$I$16)))))</f>
        <v/>
      </c>
      <c r="Q136" s="50" t="str">
        <f>IF(szabászat!L151="","",IF(szabászat!L151=1,"0,4mm "&amp;szabászat!$I$13,IF(szabászat!L151=2,"2mm "&amp;szabászat!$I$14,IF(szabászat!L151=3,"1mm "&amp;szabászat!$I$15,IF(szabászat!L151=4,"élléc "&amp;szabászat!$I$16)))))</f>
        <v/>
      </c>
      <c r="R136" s="51" t="str">
        <f t="shared" si="27"/>
        <v/>
      </c>
      <c r="S136" s="51" t="str">
        <f>IF(E136="","",IF(szabászat!M151="","www.suliwood.hu",#REF!))</f>
        <v/>
      </c>
      <c r="T136" s="50" t="str">
        <f t="shared" si="28"/>
        <v/>
      </c>
      <c r="U136" s="54" t="str">
        <f t="shared" si="29"/>
        <v/>
      </c>
      <c r="V136" s="56" t="str">
        <f>IF(szabászat!G151="","",IF(szabászat!D151=36,"DUPLUNG: "&amp;szabászat!G151&amp;"x"&amp;szabászat!H151,IF(AND(szabászat!G151&lt;100,szabászat!H151&lt;68),"hossz:"&amp;szabászat!G151&amp;", szél.:"&amp;szabászat!H151&amp;"mm",IF(szabászat!G151&lt;100,"hossz:"&amp;szabászat!G151&amp;"mm",IF(szabászat!H151&lt;68,"szél.:"&amp;szabászat!H151&amp;"mm","")))))</f>
        <v/>
      </c>
      <c r="X136" s="60">
        <f t="shared" si="30"/>
        <v>0</v>
      </c>
      <c r="Y136" s="60">
        <f t="shared" si="31"/>
        <v>0</v>
      </c>
      <c r="Z136" s="60">
        <f t="shared" si="32"/>
        <v>0</v>
      </c>
      <c r="AA136" s="60">
        <f t="shared" si="33"/>
        <v>0</v>
      </c>
      <c r="AB136" s="60">
        <f t="shared" si="34"/>
        <v>0</v>
      </c>
      <c r="AD136" s="60">
        <f t="shared" si="35"/>
        <v>0</v>
      </c>
    </row>
    <row r="137" spans="1:30" x14ac:dyDescent="0.25">
      <c r="A137" s="15">
        <v>133</v>
      </c>
      <c r="B137" s="48" t="str">
        <f>IF(szabászat!E152="","",szabászat!E152)</f>
        <v/>
      </c>
      <c r="C137" s="49"/>
      <c r="D137" s="49"/>
      <c r="E137" s="52" t="str">
        <f>IF(szabászat!F152="","",IF(szabászat!D152=36,szabászat!F152*2,szabászat!F152))</f>
        <v/>
      </c>
      <c r="F137" s="51" t="str">
        <f t="shared" si="24"/>
        <v/>
      </c>
      <c r="G137" s="52" t="str">
        <f>IF(szabászat!G152="","",IF(AND(szabászat!D152=36,szabászat!G152&lt;=100),120,IF(szabászat!D152=36,szabászat!G152+20,IF(szabászat!G152&gt;=100,szabászat!G152,100))))</f>
        <v/>
      </c>
      <c r="H137" s="52" t="str">
        <f>IF(szabászat!H152="","",IF(AND(szabászat!D152=36,szabászat!H152&lt;=68),90,IF(szabászat!D152=36,szabászat!H152+20,IF(szabászat!H152&gt;=68,szabászat!H152,70))))</f>
        <v/>
      </c>
      <c r="I137" s="50" t="str">
        <f>IF(szabászat!D152="","",IF(szabászat!D152=36,18,szabászat!D152))</f>
        <v/>
      </c>
      <c r="J137" s="50" t="str">
        <f>IF(szabászat!C152="","",szabászat!C152)</f>
        <v/>
      </c>
      <c r="K137" s="53" t="str">
        <f t="shared" si="25"/>
        <v/>
      </c>
      <c r="L137" s="53" t="str">
        <f t="shared" si="26"/>
        <v/>
      </c>
      <c r="M137" s="50" t="str">
        <f>IF(szabászat!B152="","",szabászat!B152)</f>
        <v/>
      </c>
      <c r="N137" s="50" t="str">
        <f>IF(szabászat!I152="","",IF(szabászat!I152=1,"0,4mm "&amp;szabászat!$I$13,IF(szabászat!I152=2,"2mm "&amp;szabászat!$I$14,IF(szabászat!I152=3,"1mm "&amp;szabászat!$I$15,IF(szabászat!I152=4,"élléc "&amp;szabászat!$I$16)))))</f>
        <v/>
      </c>
      <c r="O137" s="50" t="str">
        <f>IF(szabászat!J152="","",IF(szabászat!J152=1,"0,4mm "&amp;szabászat!$I$13,IF(szabászat!J152=2,"2mm "&amp;szabászat!$I$14,IF(szabászat!J152=3,"1mm "&amp;szabászat!$I$15,IF(szabászat!J152=4,"élléc "&amp;szabászat!$I$16)))))</f>
        <v/>
      </c>
      <c r="P137" s="50" t="str">
        <f>IF(szabászat!K152="","",IF(szabászat!K152=1,"0,4mm "&amp;szabászat!$I$13,IF(szabászat!K152=2,"2mm "&amp;szabászat!$I$14,IF(szabászat!K152=3,"1mm "&amp;szabászat!$I$15,IF(szabászat!K152=4,"élléc "&amp;szabászat!$I$16)))))</f>
        <v/>
      </c>
      <c r="Q137" s="50" t="str">
        <f>IF(szabászat!L152="","",IF(szabászat!L152=1,"0,4mm "&amp;szabászat!$I$13,IF(szabászat!L152=2,"2mm "&amp;szabászat!$I$14,IF(szabászat!L152=3,"1mm "&amp;szabászat!$I$15,IF(szabászat!L152=4,"élléc "&amp;szabászat!$I$16)))))</f>
        <v/>
      </c>
      <c r="R137" s="51" t="str">
        <f t="shared" si="27"/>
        <v/>
      </c>
      <c r="S137" s="51" t="str">
        <f>IF(E137="","",IF(szabászat!M152="","www.suliwood.hu",#REF!))</f>
        <v/>
      </c>
      <c r="T137" s="50" t="str">
        <f t="shared" si="28"/>
        <v/>
      </c>
      <c r="U137" s="54" t="str">
        <f t="shared" si="29"/>
        <v/>
      </c>
      <c r="V137" s="56" t="str">
        <f>IF(szabászat!G152="","",IF(szabászat!D152=36,"DUPLUNG: "&amp;szabászat!G152&amp;"x"&amp;szabászat!H152,IF(AND(szabászat!G152&lt;100,szabászat!H152&lt;68),"hossz:"&amp;szabászat!G152&amp;", szél.:"&amp;szabászat!H152&amp;"mm",IF(szabászat!G152&lt;100,"hossz:"&amp;szabászat!G152&amp;"mm",IF(szabászat!H152&lt;68,"szél.:"&amp;szabászat!H152&amp;"mm","")))))</f>
        <v/>
      </c>
      <c r="X137" s="60">
        <f t="shared" si="30"/>
        <v>0</v>
      </c>
      <c r="Y137" s="60">
        <f t="shared" si="31"/>
        <v>0</v>
      </c>
      <c r="Z137" s="60">
        <f t="shared" si="32"/>
        <v>0</v>
      </c>
      <c r="AA137" s="60">
        <f t="shared" si="33"/>
        <v>0</v>
      </c>
      <c r="AB137" s="60">
        <f t="shared" si="34"/>
        <v>0</v>
      </c>
      <c r="AD137" s="60">
        <f t="shared" si="35"/>
        <v>0</v>
      </c>
    </row>
    <row r="138" spans="1:30" x14ac:dyDescent="0.25">
      <c r="A138" s="15">
        <v>134</v>
      </c>
      <c r="B138" s="48" t="str">
        <f>IF(szabászat!E153="","",szabászat!E153)</f>
        <v/>
      </c>
      <c r="C138" s="49"/>
      <c r="D138" s="49"/>
      <c r="E138" s="52" t="str">
        <f>IF(szabászat!F153="","",IF(szabászat!D153=36,szabászat!F153*2,szabászat!F153))</f>
        <v/>
      </c>
      <c r="F138" s="51" t="str">
        <f t="shared" si="24"/>
        <v/>
      </c>
      <c r="G138" s="52" t="str">
        <f>IF(szabászat!G153="","",IF(AND(szabászat!D153=36,szabászat!G153&lt;=100),120,IF(szabászat!D153=36,szabászat!G153+20,IF(szabászat!G153&gt;=100,szabászat!G153,100))))</f>
        <v/>
      </c>
      <c r="H138" s="52" t="str">
        <f>IF(szabászat!H153="","",IF(AND(szabászat!D153=36,szabászat!H153&lt;=68),90,IF(szabászat!D153=36,szabászat!H153+20,IF(szabászat!H153&gt;=68,szabászat!H153,70))))</f>
        <v/>
      </c>
      <c r="I138" s="50" t="str">
        <f>IF(szabászat!D153="","",IF(szabászat!D153=36,18,szabászat!D153))</f>
        <v/>
      </c>
      <c r="J138" s="50" t="str">
        <f>IF(szabászat!C153="","",szabászat!C153)</f>
        <v/>
      </c>
      <c r="K138" s="53" t="str">
        <f t="shared" si="25"/>
        <v/>
      </c>
      <c r="L138" s="53" t="str">
        <f t="shared" si="26"/>
        <v/>
      </c>
      <c r="M138" s="50" t="str">
        <f>IF(szabászat!B153="","",szabászat!B153)</f>
        <v/>
      </c>
      <c r="N138" s="50" t="str">
        <f>IF(szabászat!I153="","",IF(szabászat!I153=1,"0,4mm "&amp;szabászat!$I$13,IF(szabászat!I153=2,"2mm "&amp;szabászat!$I$14,IF(szabászat!I153=3,"1mm "&amp;szabászat!$I$15,IF(szabászat!I153=4,"élléc "&amp;szabászat!$I$16)))))</f>
        <v/>
      </c>
      <c r="O138" s="50" t="str">
        <f>IF(szabászat!J153="","",IF(szabászat!J153=1,"0,4mm "&amp;szabászat!$I$13,IF(szabászat!J153=2,"2mm "&amp;szabászat!$I$14,IF(szabászat!J153=3,"1mm "&amp;szabászat!$I$15,IF(szabászat!J153=4,"élléc "&amp;szabászat!$I$16)))))</f>
        <v/>
      </c>
      <c r="P138" s="50" t="str">
        <f>IF(szabászat!K153="","",IF(szabászat!K153=1,"0,4mm "&amp;szabászat!$I$13,IF(szabászat!K153=2,"2mm "&amp;szabászat!$I$14,IF(szabászat!K153=3,"1mm "&amp;szabászat!$I$15,IF(szabászat!K153=4,"élléc "&amp;szabászat!$I$16)))))</f>
        <v/>
      </c>
      <c r="Q138" s="50" t="str">
        <f>IF(szabászat!L153="","",IF(szabászat!L153=1,"0,4mm "&amp;szabászat!$I$13,IF(szabászat!L153=2,"2mm "&amp;szabászat!$I$14,IF(szabászat!L153=3,"1mm "&amp;szabászat!$I$15,IF(szabászat!L153=4,"élléc "&amp;szabászat!$I$16)))))</f>
        <v/>
      </c>
      <c r="R138" s="51" t="str">
        <f t="shared" si="27"/>
        <v/>
      </c>
      <c r="S138" s="51" t="str">
        <f>IF(E138="","",IF(szabászat!M153="","www.suliwood.hu",#REF!))</f>
        <v/>
      </c>
      <c r="T138" s="50" t="str">
        <f t="shared" si="28"/>
        <v/>
      </c>
      <c r="U138" s="54" t="str">
        <f t="shared" si="29"/>
        <v/>
      </c>
      <c r="V138" s="56" t="str">
        <f>IF(szabászat!G153="","",IF(szabászat!D153=36,"DUPLUNG: "&amp;szabászat!G153&amp;"x"&amp;szabászat!H153,IF(AND(szabászat!G153&lt;100,szabászat!H153&lt;68),"hossz:"&amp;szabászat!G153&amp;", szél.:"&amp;szabászat!H153&amp;"mm",IF(szabászat!G153&lt;100,"hossz:"&amp;szabászat!G153&amp;"mm",IF(szabászat!H153&lt;68,"szél.:"&amp;szabászat!H153&amp;"mm","")))))</f>
        <v/>
      </c>
      <c r="X138" s="60">
        <f t="shared" si="30"/>
        <v>0</v>
      </c>
      <c r="Y138" s="60">
        <f t="shared" si="31"/>
        <v>0</v>
      </c>
      <c r="Z138" s="60">
        <f t="shared" si="32"/>
        <v>0</v>
      </c>
      <c r="AA138" s="60">
        <f t="shared" si="33"/>
        <v>0</v>
      </c>
      <c r="AB138" s="60">
        <f t="shared" si="34"/>
        <v>0</v>
      </c>
      <c r="AD138" s="60">
        <f t="shared" si="35"/>
        <v>0</v>
      </c>
    </row>
    <row r="139" spans="1:30" x14ac:dyDescent="0.25">
      <c r="A139" s="15">
        <v>135</v>
      </c>
      <c r="B139" s="48" t="str">
        <f>IF(szabászat!E154="","",szabászat!E154)</f>
        <v/>
      </c>
      <c r="C139" s="49"/>
      <c r="D139" s="49"/>
      <c r="E139" s="52" t="str">
        <f>IF(szabászat!F154="","",IF(szabászat!D154=36,szabászat!F154*2,szabászat!F154))</f>
        <v/>
      </c>
      <c r="F139" s="51" t="str">
        <f t="shared" si="24"/>
        <v/>
      </c>
      <c r="G139" s="52" t="str">
        <f>IF(szabászat!G154="","",IF(AND(szabászat!D154=36,szabászat!G154&lt;=100),120,IF(szabászat!D154=36,szabászat!G154+20,IF(szabászat!G154&gt;=100,szabászat!G154,100))))</f>
        <v/>
      </c>
      <c r="H139" s="52" t="str">
        <f>IF(szabászat!H154="","",IF(AND(szabászat!D154=36,szabászat!H154&lt;=68),90,IF(szabászat!D154=36,szabászat!H154+20,IF(szabászat!H154&gt;=68,szabászat!H154,70))))</f>
        <v/>
      </c>
      <c r="I139" s="50" t="str">
        <f>IF(szabászat!D154="","",IF(szabászat!D154=36,18,szabászat!D154))</f>
        <v/>
      </c>
      <c r="J139" s="50" t="str">
        <f>IF(szabászat!C154="","",szabászat!C154)</f>
        <v/>
      </c>
      <c r="K139" s="53" t="str">
        <f t="shared" si="25"/>
        <v/>
      </c>
      <c r="L139" s="53" t="str">
        <f t="shared" si="26"/>
        <v/>
      </c>
      <c r="M139" s="50" t="str">
        <f>IF(szabászat!B154="","",szabászat!B154)</f>
        <v/>
      </c>
      <c r="N139" s="50" t="str">
        <f>IF(szabászat!I154="","",IF(szabászat!I154=1,"0,4mm "&amp;szabászat!$I$13,IF(szabászat!I154=2,"2mm "&amp;szabászat!$I$14,IF(szabászat!I154=3,"1mm "&amp;szabászat!$I$15,IF(szabászat!I154=4,"élléc "&amp;szabászat!$I$16)))))</f>
        <v/>
      </c>
      <c r="O139" s="50" t="str">
        <f>IF(szabászat!J154="","",IF(szabászat!J154=1,"0,4mm "&amp;szabászat!$I$13,IF(szabászat!J154=2,"2mm "&amp;szabászat!$I$14,IF(szabászat!J154=3,"1mm "&amp;szabászat!$I$15,IF(szabászat!J154=4,"élléc "&amp;szabászat!$I$16)))))</f>
        <v/>
      </c>
      <c r="P139" s="50" t="str">
        <f>IF(szabászat!K154="","",IF(szabászat!K154=1,"0,4mm "&amp;szabászat!$I$13,IF(szabászat!K154=2,"2mm "&amp;szabászat!$I$14,IF(szabászat!K154=3,"1mm "&amp;szabászat!$I$15,IF(szabászat!K154=4,"élléc "&amp;szabászat!$I$16)))))</f>
        <v/>
      </c>
      <c r="Q139" s="50" t="str">
        <f>IF(szabászat!L154="","",IF(szabászat!L154=1,"0,4mm "&amp;szabászat!$I$13,IF(szabászat!L154=2,"2mm "&amp;szabászat!$I$14,IF(szabászat!L154=3,"1mm "&amp;szabászat!$I$15,IF(szabászat!L154=4,"élléc "&amp;szabászat!$I$16)))))</f>
        <v/>
      </c>
      <c r="R139" s="51" t="str">
        <f t="shared" si="27"/>
        <v/>
      </c>
      <c r="S139" s="51" t="str">
        <f>IF(E139="","",IF(szabászat!M154="","www.suliwood.hu",#REF!))</f>
        <v/>
      </c>
      <c r="T139" s="50" t="str">
        <f t="shared" si="28"/>
        <v/>
      </c>
      <c r="U139" s="54" t="str">
        <f t="shared" si="29"/>
        <v/>
      </c>
      <c r="V139" s="56" t="str">
        <f>IF(szabászat!G154="","",IF(szabászat!D154=36,"DUPLUNG: "&amp;szabászat!G154&amp;"x"&amp;szabászat!H154,IF(AND(szabászat!G154&lt;100,szabászat!H154&lt;68),"hossz:"&amp;szabászat!G154&amp;", szél.:"&amp;szabászat!H154&amp;"mm",IF(szabászat!G154&lt;100,"hossz:"&amp;szabászat!G154&amp;"mm",IF(szabászat!H154&lt;68,"szél.:"&amp;szabászat!H154&amp;"mm","")))))</f>
        <v/>
      </c>
      <c r="X139" s="60">
        <f t="shared" si="30"/>
        <v>0</v>
      </c>
      <c r="Y139" s="60">
        <f t="shared" si="31"/>
        <v>0</v>
      </c>
      <c r="Z139" s="60">
        <f t="shared" si="32"/>
        <v>0</v>
      </c>
      <c r="AA139" s="60">
        <f t="shared" si="33"/>
        <v>0</v>
      </c>
      <c r="AB139" s="60">
        <f t="shared" si="34"/>
        <v>0</v>
      </c>
      <c r="AD139" s="60">
        <f t="shared" si="35"/>
        <v>0</v>
      </c>
    </row>
    <row r="140" spans="1:30" x14ac:dyDescent="0.25">
      <c r="A140" s="15">
        <v>136</v>
      </c>
      <c r="B140" s="48" t="str">
        <f>IF(szabászat!E155="","",szabászat!E155)</f>
        <v/>
      </c>
      <c r="C140" s="49"/>
      <c r="D140" s="49"/>
      <c r="E140" s="52" t="str">
        <f>IF(szabászat!F155="","",IF(szabászat!D155=36,szabászat!F155*2,szabászat!F155))</f>
        <v/>
      </c>
      <c r="F140" s="51" t="str">
        <f t="shared" si="24"/>
        <v/>
      </c>
      <c r="G140" s="52" t="str">
        <f>IF(szabászat!G155="","",IF(AND(szabászat!D155=36,szabászat!G155&lt;=100),120,IF(szabászat!D155=36,szabászat!G155+20,IF(szabászat!G155&gt;=100,szabászat!G155,100))))</f>
        <v/>
      </c>
      <c r="H140" s="52" t="str">
        <f>IF(szabászat!H155="","",IF(AND(szabászat!D155=36,szabászat!H155&lt;=68),90,IF(szabászat!D155=36,szabászat!H155+20,IF(szabászat!H155&gt;=68,szabászat!H155,70))))</f>
        <v/>
      </c>
      <c r="I140" s="50" t="str">
        <f>IF(szabászat!D155="","",IF(szabászat!D155=36,18,szabászat!D155))</f>
        <v/>
      </c>
      <c r="J140" s="50" t="str">
        <f>IF(szabászat!C155="","",szabászat!C155)</f>
        <v/>
      </c>
      <c r="K140" s="53" t="str">
        <f t="shared" si="25"/>
        <v/>
      </c>
      <c r="L140" s="53" t="str">
        <f t="shared" si="26"/>
        <v/>
      </c>
      <c r="M140" s="50" t="str">
        <f>IF(szabászat!B155="","",szabászat!B155)</f>
        <v/>
      </c>
      <c r="N140" s="50" t="str">
        <f>IF(szabászat!I155="","",IF(szabászat!I155=1,"0,4mm "&amp;szabászat!$I$13,IF(szabászat!I155=2,"2mm "&amp;szabászat!$I$14,IF(szabászat!I155=3,"1mm "&amp;szabászat!$I$15,IF(szabászat!I155=4,"élléc "&amp;szabászat!$I$16)))))</f>
        <v/>
      </c>
      <c r="O140" s="50" t="str">
        <f>IF(szabászat!J155="","",IF(szabászat!J155=1,"0,4mm "&amp;szabászat!$I$13,IF(szabászat!J155=2,"2mm "&amp;szabászat!$I$14,IF(szabászat!J155=3,"1mm "&amp;szabászat!$I$15,IF(szabászat!J155=4,"élléc "&amp;szabászat!$I$16)))))</f>
        <v/>
      </c>
      <c r="P140" s="50" t="str">
        <f>IF(szabászat!K155="","",IF(szabászat!K155=1,"0,4mm "&amp;szabászat!$I$13,IF(szabászat!K155=2,"2mm "&amp;szabászat!$I$14,IF(szabászat!K155=3,"1mm "&amp;szabászat!$I$15,IF(szabászat!K155=4,"élléc "&amp;szabászat!$I$16)))))</f>
        <v/>
      </c>
      <c r="Q140" s="50" t="str">
        <f>IF(szabászat!L155="","",IF(szabászat!L155=1,"0,4mm "&amp;szabászat!$I$13,IF(szabászat!L155=2,"2mm "&amp;szabászat!$I$14,IF(szabászat!L155=3,"1mm "&amp;szabászat!$I$15,IF(szabászat!L155=4,"élléc "&amp;szabászat!$I$16)))))</f>
        <v/>
      </c>
      <c r="R140" s="51" t="str">
        <f t="shared" si="27"/>
        <v/>
      </c>
      <c r="S140" s="51" t="str">
        <f>IF(E140="","",IF(szabászat!M155="","www.suliwood.hu",#REF!))</f>
        <v/>
      </c>
      <c r="T140" s="50" t="str">
        <f t="shared" si="28"/>
        <v/>
      </c>
      <c r="U140" s="54" t="str">
        <f t="shared" si="29"/>
        <v/>
      </c>
      <c r="V140" s="56" t="str">
        <f>IF(szabászat!G155="","",IF(szabászat!D155=36,"DUPLUNG: "&amp;szabászat!G155&amp;"x"&amp;szabászat!H155,IF(AND(szabászat!G155&lt;100,szabászat!H155&lt;68),"hossz:"&amp;szabászat!G155&amp;", szél.:"&amp;szabászat!H155&amp;"mm",IF(szabászat!G155&lt;100,"hossz:"&amp;szabászat!G155&amp;"mm",IF(szabászat!H155&lt;68,"szél.:"&amp;szabászat!H155&amp;"mm","")))))</f>
        <v/>
      </c>
      <c r="X140" s="60">
        <f t="shared" si="30"/>
        <v>0</v>
      </c>
      <c r="Y140" s="60">
        <f t="shared" si="31"/>
        <v>0</v>
      </c>
      <c r="Z140" s="60">
        <f t="shared" si="32"/>
        <v>0</v>
      </c>
      <c r="AA140" s="60">
        <f t="shared" si="33"/>
        <v>0</v>
      </c>
      <c r="AB140" s="60">
        <f t="shared" si="34"/>
        <v>0</v>
      </c>
      <c r="AD140" s="60">
        <f t="shared" si="35"/>
        <v>0</v>
      </c>
    </row>
    <row r="141" spans="1:30" x14ac:dyDescent="0.25">
      <c r="A141" s="15">
        <v>137</v>
      </c>
      <c r="B141" s="48" t="str">
        <f>IF(szabászat!E156="","",szabászat!E156)</f>
        <v/>
      </c>
      <c r="C141" s="49"/>
      <c r="D141" s="49"/>
      <c r="E141" s="52" t="str">
        <f>IF(szabászat!F156="","",IF(szabászat!D156=36,szabászat!F156*2,szabászat!F156))</f>
        <v/>
      </c>
      <c r="F141" s="51" t="str">
        <f t="shared" si="24"/>
        <v/>
      </c>
      <c r="G141" s="52" t="str">
        <f>IF(szabászat!G156="","",IF(AND(szabászat!D156=36,szabászat!G156&lt;=100),120,IF(szabászat!D156=36,szabászat!G156+20,IF(szabászat!G156&gt;=100,szabászat!G156,100))))</f>
        <v/>
      </c>
      <c r="H141" s="52" t="str">
        <f>IF(szabászat!H156="","",IF(AND(szabászat!D156=36,szabászat!H156&lt;=68),90,IF(szabászat!D156=36,szabászat!H156+20,IF(szabászat!H156&gt;=68,szabászat!H156,70))))</f>
        <v/>
      </c>
      <c r="I141" s="50" t="str">
        <f>IF(szabászat!D156="","",IF(szabászat!D156=36,18,szabászat!D156))</f>
        <v/>
      </c>
      <c r="J141" s="50" t="str">
        <f>IF(szabászat!C156="","",szabászat!C156)</f>
        <v/>
      </c>
      <c r="K141" s="53" t="str">
        <f t="shared" si="25"/>
        <v/>
      </c>
      <c r="L141" s="53" t="str">
        <f t="shared" si="26"/>
        <v/>
      </c>
      <c r="M141" s="50" t="str">
        <f>IF(szabászat!B156="","",szabászat!B156)</f>
        <v/>
      </c>
      <c r="N141" s="50" t="str">
        <f>IF(szabászat!I156="","",IF(szabászat!I156=1,"0,4mm "&amp;szabászat!$I$13,IF(szabászat!I156=2,"2mm "&amp;szabászat!$I$14,IF(szabászat!I156=3,"1mm "&amp;szabászat!$I$15,IF(szabászat!I156=4,"élléc "&amp;szabászat!$I$16)))))</f>
        <v/>
      </c>
      <c r="O141" s="50" t="str">
        <f>IF(szabászat!J156="","",IF(szabászat!J156=1,"0,4mm "&amp;szabászat!$I$13,IF(szabászat!J156=2,"2mm "&amp;szabászat!$I$14,IF(szabászat!J156=3,"1mm "&amp;szabászat!$I$15,IF(szabászat!J156=4,"élléc "&amp;szabászat!$I$16)))))</f>
        <v/>
      </c>
      <c r="P141" s="50" t="str">
        <f>IF(szabászat!K156="","",IF(szabászat!K156=1,"0,4mm "&amp;szabászat!$I$13,IF(szabászat!K156=2,"2mm "&amp;szabászat!$I$14,IF(szabászat!K156=3,"1mm "&amp;szabászat!$I$15,IF(szabászat!K156=4,"élléc "&amp;szabászat!$I$16)))))</f>
        <v/>
      </c>
      <c r="Q141" s="50" t="str">
        <f>IF(szabászat!L156="","",IF(szabászat!L156=1,"0,4mm "&amp;szabászat!$I$13,IF(szabászat!L156=2,"2mm "&amp;szabászat!$I$14,IF(szabászat!L156=3,"1mm "&amp;szabászat!$I$15,IF(szabászat!L156=4,"élléc "&amp;szabászat!$I$16)))))</f>
        <v/>
      </c>
      <c r="R141" s="51" t="str">
        <f t="shared" si="27"/>
        <v/>
      </c>
      <c r="S141" s="51" t="str">
        <f>IF(E141="","",IF(szabászat!M156="","www.suliwood.hu",#REF!))</f>
        <v/>
      </c>
      <c r="T141" s="50" t="str">
        <f t="shared" si="28"/>
        <v/>
      </c>
      <c r="U141" s="54" t="str">
        <f t="shared" si="29"/>
        <v/>
      </c>
      <c r="V141" s="56" t="str">
        <f>IF(szabászat!G156="","",IF(szabászat!D156=36,"DUPLUNG: "&amp;szabászat!G156&amp;"x"&amp;szabászat!H156,IF(AND(szabászat!G156&lt;100,szabászat!H156&lt;68),"hossz:"&amp;szabászat!G156&amp;", szél.:"&amp;szabászat!H156&amp;"mm",IF(szabászat!G156&lt;100,"hossz:"&amp;szabászat!G156&amp;"mm",IF(szabászat!H156&lt;68,"szél.:"&amp;szabászat!H156&amp;"mm","")))))</f>
        <v/>
      </c>
      <c r="X141" s="60">
        <f t="shared" si="30"/>
        <v>0</v>
      </c>
      <c r="Y141" s="60">
        <f t="shared" si="31"/>
        <v>0</v>
      </c>
      <c r="Z141" s="60">
        <f t="shared" si="32"/>
        <v>0</v>
      </c>
      <c r="AA141" s="60">
        <f t="shared" si="33"/>
        <v>0</v>
      </c>
      <c r="AB141" s="60">
        <f t="shared" si="34"/>
        <v>0</v>
      </c>
      <c r="AD141" s="60">
        <f t="shared" si="35"/>
        <v>0</v>
      </c>
    </row>
    <row r="142" spans="1:30" x14ac:dyDescent="0.25">
      <c r="A142" s="15">
        <v>138</v>
      </c>
      <c r="B142" s="48" t="str">
        <f>IF(szabászat!E157="","",szabászat!E157)</f>
        <v/>
      </c>
      <c r="C142" s="49"/>
      <c r="D142" s="49"/>
      <c r="E142" s="52" t="str">
        <f>IF(szabászat!F157="","",IF(szabászat!D157=36,szabászat!F157*2,szabászat!F157))</f>
        <v/>
      </c>
      <c r="F142" s="51" t="str">
        <f t="shared" si="24"/>
        <v/>
      </c>
      <c r="G142" s="52" t="str">
        <f>IF(szabászat!G157="","",IF(AND(szabászat!D157=36,szabászat!G157&lt;=100),120,IF(szabászat!D157=36,szabászat!G157+20,IF(szabászat!G157&gt;=100,szabászat!G157,100))))</f>
        <v/>
      </c>
      <c r="H142" s="52" t="str">
        <f>IF(szabászat!H157="","",IF(AND(szabászat!D157=36,szabászat!H157&lt;=68),90,IF(szabászat!D157=36,szabászat!H157+20,IF(szabászat!H157&gt;=68,szabászat!H157,70))))</f>
        <v/>
      </c>
      <c r="I142" s="50" t="str">
        <f>IF(szabászat!D157="","",IF(szabászat!D157=36,18,szabászat!D157))</f>
        <v/>
      </c>
      <c r="J142" s="50" t="str">
        <f>IF(szabászat!C157="","",szabászat!C157)</f>
        <v/>
      </c>
      <c r="K142" s="53" t="str">
        <f t="shared" si="25"/>
        <v/>
      </c>
      <c r="L142" s="53" t="str">
        <f t="shared" si="26"/>
        <v/>
      </c>
      <c r="M142" s="50" t="str">
        <f>IF(szabászat!B157="","",szabászat!B157)</f>
        <v/>
      </c>
      <c r="N142" s="50" t="str">
        <f>IF(szabászat!I157="","",IF(szabászat!I157=1,"0,4mm "&amp;szabászat!$I$13,IF(szabászat!I157=2,"2mm "&amp;szabászat!$I$14,IF(szabászat!I157=3,"1mm "&amp;szabászat!$I$15,IF(szabászat!I157=4,"élléc "&amp;szabászat!$I$16)))))</f>
        <v/>
      </c>
      <c r="O142" s="50" t="str">
        <f>IF(szabászat!J157="","",IF(szabászat!J157=1,"0,4mm "&amp;szabászat!$I$13,IF(szabászat!J157=2,"2mm "&amp;szabászat!$I$14,IF(szabászat!J157=3,"1mm "&amp;szabászat!$I$15,IF(szabászat!J157=4,"élléc "&amp;szabászat!$I$16)))))</f>
        <v/>
      </c>
      <c r="P142" s="50" t="str">
        <f>IF(szabászat!K157="","",IF(szabászat!K157=1,"0,4mm "&amp;szabászat!$I$13,IF(szabászat!K157=2,"2mm "&amp;szabászat!$I$14,IF(szabászat!K157=3,"1mm "&amp;szabászat!$I$15,IF(szabászat!K157=4,"élléc "&amp;szabászat!$I$16)))))</f>
        <v/>
      </c>
      <c r="Q142" s="50" t="str">
        <f>IF(szabászat!L157="","",IF(szabászat!L157=1,"0,4mm "&amp;szabászat!$I$13,IF(szabászat!L157=2,"2mm "&amp;szabászat!$I$14,IF(szabászat!L157=3,"1mm "&amp;szabászat!$I$15,IF(szabászat!L157=4,"élléc "&amp;szabászat!$I$16)))))</f>
        <v/>
      </c>
      <c r="R142" s="51" t="str">
        <f t="shared" si="27"/>
        <v/>
      </c>
      <c r="S142" s="51" t="str">
        <f>IF(E142="","",IF(szabászat!M157="","www.suliwood.hu",#REF!))</f>
        <v/>
      </c>
      <c r="T142" s="50" t="str">
        <f t="shared" si="28"/>
        <v/>
      </c>
      <c r="U142" s="54" t="str">
        <f t="shared" si="29"/>
        <v/>
      </c>
      <c r="V142" s="56" t="str">
        <f>IF(szabászat!G157="","",IF(szabászat!D157=36,"DUPLUNG: "&amp;szabászat!G157&amp;"x"&amp;szabászat!H157,IF(AND(szabászat!G157&lt;100,szabászat!H157&lt;68),"hossz:"&amp;szabászat!G157&amp;", szél.:"&amp;szabászat!H157&amp;"mm",IF(szabászat!G157&lt;100,"hossz:"&amp;szabászat!G157&amp;"mm",IF(szabászat!H157&lt;68,"szél.:"&amp;szabászat!H157&amp;"mm","")))))</f>
        <v/>
      </c>
      <c r="X142" s="60">
        <f t="shared" si="30"/>
        <v>0</v>
      </c>
      <c r="Y142" s="60">
        <f t="shared" si="31"/>
        <v>0</v>
      </c>
      <c r="Z142" s="60">
        <f t="shared" si="32"/>
        <v>0</v>
      </c>
      <c r="AA142" s="60">
        <f t="shared" si="33"/>
        <v>0</v>
      </c>
      <c r="AB142" s="60">
        <f t="shared" si="34"/>
        <v>0</v>
      </c>
      <c r="AD142" s="60">
        <f t="shared" si="35"/>
        <v>0</v>
      </c>
    </row>
    <row r="143" spans="1:30" x14ac:dyDescent="0.25">
      <c r="A143" s="15">
        <v>139</v>
      </c>
      <c r="B143" s="48" t="str">
        <f>IF(szabászat!E158="","",szabászat!E158)</f>
        <v/>
      </c>
      <c r="C143" s="49"/>
      <c r="D143" s="49"/>
      <c r="E143" s="52" t="str">
        <f>IF(szabászat!F158="","",IF(szabászat!D158=36,szabászat!F158*2,szabászat!F158))</f>
        <v/>
      </c>
      <c r="F143" s="51" t="str">
        <f t="shared" si="24"/>
        <v/>
      </c>
      <c r="G143" s="52" t="str">
        <f>IF(szabászat!G158="","",IF(AND(szabászat!D158=36,szabászat!G158&lt;=100),120,IF(szabászat!D158=36,szabászat!G158+20,IF(szabászat!G158&gt;=100,szabászat!G158,100))))</f>
        <v/>
      </c>
      <c r="H143" s="52" t="str">
        <f>IF(szabászat!H158="","",IF(AND(szabászat!D158=36,szabászat!H158&lt;=68),90,IF(szabászat!D158=36,szabászat!H158+20,IF(szabászat!H158&gt;=68,szabászat!H158,70))))</f>
        <v/>
      </c>
      <c r="I143" s="50" t="str">
        <f>IF(szabászat!D158="","",IF(szabászat!D158=36,18,szabászat!D158))</f>
        <v/>
      </c>
      <c r="J143" s="50" t="str">
        <f>IF(szabászat!C158="","",szabászat!C158)</f>
        <v/>
      </c>
      <c r="K143" s="53" t="str">
        <f t="shared" si="25"/>
        <v/>
      </c>
      <c r="L143" s="53" t="str">
        <f t="shared" si="26"/>
        <v/>
      </c>
      <c r="M143" s="50" t="str">
        <f>IF(szabászat!B158="","",szabászat!B158)</f>
        <v/>
      </c>
      <c r="N143" s="50" t="str">
        <f>IF(szabászat!I158="","",IF(szabászat!I158=1,"0,4mm "&amp;szabászat!$I$13,IF(szabászat!I158=2,"2mm "&amp;szabászat!$I$14,IF(szabászat!I158=3,"1mm "&amp;szabászat!$I$15,IF(szabászat!I158=4,"élléc "&amp;szabászat!$I$16)))))</f>
        <v/>
      </c>
      <c r="O143" s="50" t="str">
        <f>IF(szabászat!J158="","",IF(szabászat!J158=1,"0,4mm "&amp;szabászat!$I$13,IF(szabászat!J158=2,"2mm "&amp;szabászat!$I$14,IF(szabászat!J158=3,"1mm "&amp;szabászat!$I$15,IF(szabászat!J158=4,"élléc "&amp;szabászat!$I$16)))))</f>
        <v/>
      </c>
      <c r="P143" s="50" t="str">
        <f>IF(szabászat!K158="","",IF(szabászat!K158=1,"0,4mm "&amp;szabászat!$I$13,IF(szabászat!K158=2,"2mm "&amp;szabászat!$I$14,IF(szabászat!K158=3,"1mm "&amp;szabászat!$I$15,IF(szabászat!K158=4,"élléc "&amp;szabászat!$I$16)))))</f>
        <v/>
      </c>
      <c r="Q143" s="50" t="str">
        <f>IF(szabászat!L158="","",IF(szabászat!L158=1,"0,4mm "&amp;szabászat!$I$13,IF(szabászat!L158=2,"2mm "&amp;szabászat!$I$14,IF(szabászat!L158=3,"1mm "&amp;szabászat!$I$15,IF(szabászat!L158=4,"élléc "&amp;szabászat!$I$16)))))</f>
        <v/>
      </c>
      <c r="R143" s="51" t="str">
        <f t="shared" si="27"/>
        <v/>
      </c>
      <c r="S143" s="51" t="str">
        <f>IF(E143="","",IF(szabászat!M158="","www.suliwood.hu",#REF!))</f>
        <v/>
      </c>
      <c r="T143" s="50" t="str">
        <f t="shared" si="28"/>
        <v/>
      </c>
      <c r="U143" s="54" t="str">
        <f t="shared" si="29"/>
        <v/>
      </c>
      <c r="V143" s="56" t="str">
        <f>IF(szabászat!G158="","",IF(szabászat!D158=36,"DUPLUNG: "&amp;szabászat!G158&amp;"x"&amp;szabászat!H158,IF(AND(szabászat!G158&lt;100,szabászat!H158&lt;68),"hossz:"&amp;szabászat!G158&amp;", szél.:"&amp;szabászat!H158&amp;"mm",IF(szabászat!G158&lt;100,"hossz:"&amp;szabászat!G158&amp;"mm",IF(szabászat!H158&lt;68,"szél.:"&amp;szabászat!H158&amp;"mm","")))))</f>
        <v/>
      </c>
      <c r="X143" s="60">
        <f t="shared" si="30"/>
        <v>0</v>
      </c>
      <c r="Y143" s="60">
        <f t="shared" si="31"/>
        <v>0</v>
      </c>
      <c r="Z143" s="60">
        <f t="shared" si="32"/>
        <v>0</v>
      </c>
      <c r="AA143" s="60">
        <f t="shared" si="33"/>
        <v>0</v>
      </c>
      <c r="AB143" s="60">
        <f t="shared" si="34"/>
        <v>0</v>
      </c>
      <c r="AD143" s="60">
        <f t="shared" si="35"/>
        <v>0</v>
      </c>
    </row>
    <row r="144" spans="1:30" x14ac:dyDescent="0.25">
      <c r="A144" s="15">
        <v>140</v>
      </c>
      <c r="B144" s="48" t="str">
        <f>IF(szabászat!E159="","",szabászat!E159)</f>
        <v/>
      </c>
      <c r="C144" s="49"/>
      <c r="D144" s="49"/>
      <c r="E144" s="52" t="str">
        <f>IF(szabászat!F159="","",IF(szabászat!D159=36,szabászat!F159*2,szabászat!F159))</f>
        <v/>
      </c>
      <c r="F144" s="51" t="str">
        <f t="shared" si="24"/>
        <v/>
      </c>
      <c r="G144" s="52" t="str">
        <f>IF(szabászat!G159="","",IF(AND(szabászat!D159=36,szabászat!G159&lt;=100),120,IF(szabászat!D159=36,szabászat!G159+20,IF(szabászat!G159&gt;=100,szabászat!G159,100))))</f>
        <v/>
      </c>
      <c r="H144" s="52" t="str">
        <f>IF(szabászat!H159="","",IF(AND(szabászat!D159=36,szabászat!H159&lt;=68),90,IF(szabászat!D159=36,szabászat!H159+20,IF(szabászat!H159&gt;=68,szabászat!H159,70))))</f>
        <v/>
      </c>
      <c r="I144" s="50" t="str">
        <f>IF(szabászat!D159="","",IF(szabászat!D159=36,18,szabászat!D159))</f>
        <v/>
      </c>
      <c r="J144" s="50" t="str">
        <f>IF(szabászat!C159="","",szabászat!C159)</f>
        <v/>
      </c>
      <c r="K144" s="53" t="str">
        <f t="shared" si="25"/>
        <v/>
      </c>
      <c r="L144" s="53" t="str">
        <f t="shared" si="26"/>
        <v/>
      </c>
      <c r="M144" s="50" t="str">
        <f>IF(szabászat!B159="","",szabászat!B159)</f>
        <v/>
      </c>
      <c r="N144" s="50" t="str">
        <f>IF(szabászat!I159="","",IF(szabászat!I159=1,"0,4mm "&amp;szabászat!$I$13,IF(szabászat!I159=2,"2mm "&amp;szabászat!$I$14,IF(szabászat!I159=3,"1mm "&amp;szabászat!$I$15,IF(szabászat!I159=4,"élléc "&amp;szabászat!$I$16)))))</f>
        <v/>
      </c>
      <c r="O144" s="50" t="str">
        <f>IF(szabászat!J159="","",IF(szabászat!J159=1,"0,4mm "&amp;szabászat!$I$13,IF(szabászat!J159=2,"2mm "&amp;szabászat!$I$14,IF(szabászat!J159=3,"1mm "&amp;szabászat!$I$15,IF(szabászat!J159=4,"élléc "&amp;szabászat!$I$16)))))</f>
        <v/>
      </c>
      <c r="P144" s="50" t="str">
        <f>IF(szabászat!K159="","",IF(szabászat!K159=1,"0,4mm "&amp;szabászat!$I$13,IF(szabászat!K159=2,"2mm "&amp;szabászat!$I$14,IF(szabászat!K159=3,"1mm "&amp;szabászat!$I$15,IF(szabászat!K159=4,"élléc "&amp;szabászat!$I$16)))))</f>
        <v/>
      </c>
      <c r="Q144" s="50" t="str">
        <f>IF(szabászat!L159="","",IF(szabászat!L159=1,"0,4mm "&amp;szabászat!$I$13,IF(szabászat!L159=2,"2mm "&amp;szabászat!$I$14,IF(szabászat!L159=3,"1mm "&amp;szabászat!$I$15,IF(szabászat!L159=4,"élléc "&amp;szabászat!$I$16)))))</f>
        <v/>
      </c>
      <c r="R144" s="51" t="str">
        <f t="shared" si="27"/>
        <v/>
      </c>
      <c r="S144" s="51" t="str">
        <f>IF(E144="","",IF(szabászat!M159="","www.suliwood.hu",#REF!))</f>
        <v/>
      </c>
      <c r="T144" s="50" t="str">
        <f t="shared" si="28"/>
        <v/>
      </c>
      <c r="U144" s="54" t="str">
        <f t="shared" si="29"/>
        <v/>
      </c>
      <c r="V144" s="56" t="str">
        <f>IF(szabászat!G159="","",IF(szabászat!D159=36,"DUPLUNG: "&amp;szabászat!G159&amp;"x"&amp;szabászat!H159,IF(AND(szabászat!G159&lt;100,szabászat!H159&lt;68),"hossz:"&amp;szabászat!G159&amp;", szél.:"&amp;szabászat!H159&amp;"mm",IF(szabászat!G159&lt;100,"hossz:"&amp;szabászat!G159&amp;"mm",IF(szabászat!H159&lt;68,"szél.:"&amp;szabászat!H159&amp;"mm","")))))</f>
        <v/>
      </c>
      <c r="X144" s="60">
        <f t="shared" si="30"/>
        <v>0</v>
      </c>
      <c r="Y144" s="60">
        <f t="shared" si="31"/>
        <v>0</v>
      </c>
      <c r="Z144" s="60">
        <f t="shared" si="32"/>
        <v>0</v>
      </c>
      <c r="AA144" s="60">
        <f t="shared" si="33"/>
        <v>0</v>
      </c>
      <c r="AB144" s="60">
        <f t="shared" si="34"/>
        <v>0</v>
      </c>
      <c r="AD144" s="60">
        <f t="shared" si="35"/>
        <v>0</v>
      </c>
    </row>
    <row r="145" spans="1:30" x14ac:dyDescent="0.25">
      <c r="A145" s="15">
        <v>141</v>
      </c>
      <c r="B145" s="48" t="str">
        <f>IF(szabászat!E160="","",szabászat!E160)</f>
        <v/>
      </c>
      <c r="C145" s="49"/>
      <c r="D145" s="49"/>
      <c r="E145" s="52" t="str">
        <f>IF(szabászat!F160="","",IF(szabászat!D160=36,szabászat!F160*2,szabászat!F160))</f>
        <v/>
      </c>
      <c r="F145" s="51" t="str">
        <f t="shared" si="24"/>
        <v/>
      </c>
      <c r="G145" s="52" t="str">
        <f>IF(szabászat!G160="","",IF(AND(szabászat!D160=36,szabászat!G160&lt;=100),120,IF(szabászat!D160=36,szabászat!G160+20,IF(szabászat!G160&gt;=100,szabászat!G160,100))))</f>
        <v/>
      </c>
      <c r="H145" s="52" t="str">
        <f>IF(szabászat!H160="","",IF(AND(szabászat!D160=36,szabászat!H160&lt;=68),90,IF(szabászat!D160=36,szabászat!H160+20,IF(szabászat!H160&gt;=68,szabászat!H160,70))))</f>
        <v/>
      </c>
      <c r="I145" s="50" t="str">
        <f>IF(szabászat!D160="","",IF(szabászat!D160=36,18,szabászat!D160))</f>
        <v/>
      </c>
      <c r="J145" s="50" t="str">
        <f>IF(szabászat!C160="","",szabászat!C160)</f>
        <v/>
      </c>
      <c r="K145" s="53" t="str">
        <f t="shared" si="25"/>
        <v/>
      </c>
      <c r="L145" s="53" t="str">
        <f t="shared" si="26"/>
        <v/>
      </c>
      <c r="M145" s="50" t="str">
        <f>IF(szabászat!B160="","",szabászat!B160)</f>
        <v/>
      </c>
      <c r="N145" s="50" t="str">
        <f>IF(szabászat!I160="","",IF(szabászat!I160=1,"0,4mm "&amp;szabászat!$I$13,IF(szabászat!I160=2,"2mm "&amp;szabászat!$I$14,IF(szabászat!I160=3,"1mm "&amp;szabászat!$I$15,IF(szabászat!I160=4,"élléc "&amp;szabászat!$I$16)))))</f>
        <v/>
      </c>
      <c r="O145" s="50" t="str">
        <f>IF(szabászat!J160="","",IF(szabászat!J160=1,"0,4mm "&amp;szabászat!$I$13,IF(szabászat!J160=2,"2mm "&amp;szabászat!$I$14,IF(szabászat!J160=3,"1mm "&amp;szabászat!$I$15,IF(szabászat!J160=4,"élléc "&amp;szabászat!$I$16)))))</f>
        <v/>
      </c>
      <c r="P145" s="50" t="str">
        <f>IF(szabászat!K160="","",IF(szabászat!K160=1,"0,4mm "&amp;szabászat!$I$13,IF(szabászat!K160=2,"2mm "&amp;szabászat!$I$14,IF(szabászat!K160=3,"1mm "&amp;szabászat!$I$15,IF(szabászat!K160=4,"élléc "&amp;szabászat!$I$16)))))</f>
        <v/>
      </c>
      <c r="Q145" s="50" t="str">
        <f>IF(szabászat!L160="","",IF(szabászat!L160=1,"0,4mm "&amp;szabászat!$I$13,IF(szabászat!L160=2,"2mm "&amp;szabászat!$I$14,IF(szabászat!L160=3,"1mm "&amp;szabászat!$I$15,IF(szabászat!L160=4,"élléc "&amp;szabászat!$I$16)))))</f>
        <v/>
      </c>
      <c r="R145" s="51" t="str">
        <f t="shared" si="27"/>
        <v/>
      </c>
      <c r="S145" s="51" t="str">
        <f>IF(E145="","",IF(szabászat!M160="","www.suliwood.hu",#REF!))</f>
        <v/>
      </c>
      <c r="T145" s="50" t="str">
        <f t="shared" si="28"/>
        <v/>
      </c>
      <c r="U145" s="54" t="str">
        <f t="shared" si="29"/>
        <v/>
      </c>
      <c r="V145" s="56" t="str">
        <f>IF(szabászat!G160="","",IF(szabászat!D160=36,"DUPLUNG: "&amp;szabászat!G160&amp;"x"&amp;szabászat!H160,IF(AND(szabászat!G160&lt;100,szabászat!H160&lt;68),"hossz:"&amp;szabászat!G160&amp;", szél.:"&amp;szabászat!H160&amp;"mm",IF(szabászat!G160&lt;100,"hossz:"&amp;szabászat!G160&amp;"mm",IF(szabászat!H160&lt;68,"szél.:"&amp;szabászat!H160&amp;"mm","")))))</f>
        <v/>
      </c>
      <c r="X145" s="60">
        <f t="shared" si="30"/>
        <v>0</v>
      </c>
      <c r="Y145" s="60">
        <f t="shared" si="31"/>
        <v>0</v>
      </c>
      <c r="Z145" s="60">
        <f t="shared" si="32"/>
        <v>0</v>
      </c>
      <c r="AA145" s="60">
        <f t="shared" si="33"/>
        <v>0</v>
      </c>
      <c r="AB145" s="60">
        <f t="shared" si="34"/>
        <v>0</v>
      </c>
      <c r="AD145" s="60">
        <f t="shared" si="35"/>
        <v>0</v>
      </c>
    </row>
    <row r="146" spans="1:30" x14ac:dyDescent="0.25">
      <c r="A146" s="15">
        <v>142</v>
      </c>
      <c r="B146" s="48" t="str">
        <f>IF(szabászat!E161="","",szabászat!E161)</f>
        <v/>
      </c>
      <c r="C146" s="49"/>
      <c r="D146" s="49"/>
      <c r="E146" s="52" t="str">
        <f>IF(szabászat!F161="","",IF(szabászat!D161=36,szabászat!F161*2,szabászat!F161))</f>
        <v/>
      </c>
      <c r="F146" s="51" t="str">
        <f t="shared" si="24"/>
        <v/>
      </c>
      <c r="G146" s="52" t="str">
        <f>IF(szabászat!G161="","",IF(AND(szabászat!D161=36,szabászat!G161&lt;=100),120,IF(szabászat!D161=36,szabászat!G161+20,IF(szabászat!G161&gt;=100,szabászat!G161,100))))</f>
        <v/>
      </c>
      <c r="H146" s="52" t="str">
        <f>IF(szabászat!H161="","",IF(AND(szabászat!D161=36,szabászat!H161&lt;=68),90,IF(szabászat!D161=36,szabászat!H161+20,IF(szabászat!H161&gt;=68,szabászat!H161,70))))</f>
        <v/>
      </c>
      <c r="I146" s="50" t="str">
        <f>IF(szabászat!D161="","",IF(szabászat!D161=36,18,szabászat!D161))</f>
        <v/>
      </c>
      <c r="J146" s="50" t="str">
        <f>IF(szabászat!C161="","",szabászat!C161)</f>
        <v/>
      </c>
      <c r="K146" s="53" t="str">
        <f t="shared" si="25"/>
        <v/>
      </c>
      <c r="L146" s="53" t="str">
        <f t="shared" si="26"/>
        <v/>
      </c>
      <c r="M146" s="50" t="str">
        <f>IF(szabászat!B161="","",szabászat!B161)</f>
        <v/>
      </c>
      <c r="N146" s="50" t="str">
        <f>IF(szabászat!I161="","",IF(szabászat!I161=1,"0,4mm "&amp;szabászat!$I$13,IF(szabászat!I161=2,"2mm "&amp;szabászat!$I$14,IF(szabászat!I161=3,"1mm "&amp;szabászat!$I$15,IF(szabászat!I161=4,"élléc "&amp;szabászat!$I$16)))))</f>
        <v/>
      </c>
      <c r="O146" s="50" t="str">
        <f>IF(szabászat!J161="","",IF(szabászat!J161=1,"0,4mm "&amp;szabászat!$I$13,IF(szabászat!J161=2,"2mm "&amp;szabászat!$I$14,IF(szabászat!J161=3,"1mm "&amp;szabászat!$I$15,IF(szabászat!J161=4,"élléc "&amp;szabászat!$I$16)))))</f>
        <v/>
      </c>
      <c r="P146" s="50" t="str">
        <f>IF(szabászat!K161="","",IF(szabászat!K161=1,"0,4mm "&amp;szabászat!$I$13,IF(szabászat!K161=2,"2mm "&amp;szabászat!$I$14,IF(szabászat!K161=3,"1mm "&amp;szabászat!$I$15,IF(szabászat!K161=4,"élléc "&amp;szabászat!$I$16)))))</f>
        <v/>
      </c>
      <c r="Q146" s="50" t="str">
        <f>IF(szabászat!L161="","",IF(szabászat!L161=1,"0,4mm "&amp;szabászat!$I$13,IF(szabászat!L161=2,"2mm "&amp;szabászat!$I$14,IF(szabászat!L161=3,"1mm "&amp;szabászat!$I$15,IF(szabászat!L161=4,"élléc "&amp;szabászat!$I$16)))))</f>
        <v/>
      </c>
      <c r="R146" s="51" t="str">
        <f t="shared" si="27"/>
        <v/>
      </c>
      <c r="S146" s="51" t="str">
        <f>IF(E146="","",IF(szabászat!M161="","www.suliwood.hu",#REF!))</f>
        <v/>
      </c>
      <c r="T146" s="50" t="str">
        <f t="shared" si="28"/>
        <v/>
      </c>
      <c r="U146" s="54" t="str">
        <f t="shared" si="29"/>
        <v/>
      </c>
      <c r="V146" s="56" t="str">
        <f>IF(szabászat!G161="","",IF(szabászat!D161=36,"DUPLUNG: "&amp;szabászat!G161&amp;"x"&amp;szabászat!H161,IF(AND(szabászat!G161&lt;100,szabászat!H161&lt;68),"hossz:"&amp;szabászat!G161&amp;", szél.:"&amp;szabászat!H161&amp;"mm",IF(szabászat!G161&lt;100,"hossz:"&amp;szabászat!G161&amp;"mm",IF(szabászat!H161&lt;68,"szél.:"&amp;szabászat!H161&amp;"mm","")))))</f>
        <v/>
      </c>
      <c r="X146" s="60">
        <f t="shared" si="30"/>
        <v>0</v>
      </c>
      <c r="Y146" s="60">
        <f t="shared" si="31"/>
        <v>0</v>
      </c>
      <c r="Z146" s="60">
        <f t="shared" si="32"/>
        <v>0</v>
      </c>
      <c r="AA146" s="60">
        <f t="shared" si="33"/>
        <v>0</v>
      </c>
      <c r="AB146" s="60">
        <f t="shared" si="34"/>
        <v>0</v>
      </c>
      <c r="AD146" s="60">
        <f t="shared" si="35"/>
        <v>0</v>
      </c>
    </row>
    <row r="147" spans="1:30" x14ac:dyDescent="0.25">
      <c r="A147" s="15">
        <v>143</v>
      </c>
      <c r="B147" s="48" t="str">
        <f>IF(szabászat!E162="","",szabászat!E162)</f>
        <v/>
      </c>
      <c r="C147" s="49"/>
      <c r="D147" s="49"/>
      <c r="E147" s="52" t="str">
        <f>IF(szabászat!F162="","",IF(szabászat!D162=36,szabászat!F162*2,szabászat!F162))</f>
        <v/>
      </c>
      <c r="F147" s="51" t="str">
        <f t="shared" si="24"/>
        <v/>
      </c>
      <c r="G147" s="52" t="str">
        <f>IF(szabászat!G162="","",IF(AND(szabászat!D162=36,szabászat!G162&lt;=100),120,IF(szabászat!D162=36,szabászat!G162+20,IF(szabászat!G162&gt;=100,szabászat!G162,100))))</f>
        <v/>
      </c>
      <c r="H147" s="52" t="str">
        <f>IF(szabászat!H162="","",IF(AND(szabászat!D162=36,szabászat!H162&lt;=68),90,IF(szabászat!D162=36,szabászat!H162+20,IF(szabászat!H162&gt;=68,szabászat!H162,70))))</f>
        <v/>
      </c>
      <c r="I147" s="50" t="str">
        <f>IF(szabászat!D162="","",IF(szabászat!D162=36,18,szabászat!D162))</f>
        <v/>
      </c>
      <c r="J147" s="50" t="str">
        <f>IF(szabászat!C162="","",szabászat!C162)</f>
        <v/>
      </c>
      <c r="K147" s="53" t="str">
        <f t="shared" si="25"/>
        <v/>
      </c>
      <c r="L147" s="53" t="str">
        <f t="shared" si="26"/>
        <v/>
      </c>
      <c r="M147" s="50" t="str">
        <f>IF(szabászat!B162="","",szabászat!B162)</f>
        <v/>
      </c>
      <c r="N147" s="50" t="str">
        <f>IF(szabászat!I162="","",IF(szabászat!I162=1,"0,4mm "&amp;szabászat!$I$13,IF(szabászat!I162=2,"2mm "&amp;szabászat!$I$14,IF(szabászat!I162=3,"1mm "&amp;szabászat!$I$15,IF(szabászat!I162=4,"élléc "&amp;szabászat!$I$16)))))</f>
        <v/>
      </c>
      <c r="O147" s="50" t="str">
        <f>IF(szabászat!J162="","",IF(szabászat!J162=1,"0,4mm "&amp;szabászat!$I$13,IF(szabászat!J162=2,"2mm "&amp;szabászat!$I$14,IF(szabászat!J162=3,"1mm "&amp;szabászat!$I$15,IF(szabászat!J162=4,"élléc "&amp;szabászat!$I$16)))))</f>
        <v/>
      </c>
      <c r="P147" s="50" t="str">
        <f>IF(szabászat!K162="","",IF(szabászat!K162=1,"0,4mm "&amp;szabászat!$I$13,IF(szabászat!K162=2,"2mm "&amp;szabászat!$I$14,IF(szabászat!K162=3,"1mm "&amp;szabászat!$I$15,IF(szabászat!K162=4,"élléc "&amp;szabászat!$I$16)))))</f>
        <v/>
      </c>
      <c r="Q147" s="50" t="str">
        <f>IF(szabászat!L162="","",IF(szabászat!L162=1,"0,4mm "&amp;szabászat!$I$13,IF(szabászat!L162=2,"2mm "&amp;szabászat!$I$14,IF(szabászat!L162=3,"1mm "&amp;szabászat!$I$15,IF(szabászat!L162=4,"élléc "&amp;szabászat!$I$16)))))</f>
        <v/>
      </c>
      <c r="R147" s="51" t="str">
        <f t="shared" si="27"/>
        <v/>
      </c>
      <c r="S147" s="51" t="str">
        <f>IF(E147="","",IF(szabászat!M162="","www.suliwood.hu",#REF!))</f>
        <v/>
      </c>
      <c r="T147" s="50" t="str">
        <f t="shared" si="28"/>
        <v/>
      </c>
      <c r="U147" s="54" t="str">
        <f t="shared" si="29"/>
        <v/>
      </c>
      <c r="V147" s="56" t="str">
        <f>IF(szabászat!G162="","",IF(szabászat!D162=36,"DUPLUNG: "&amp;szabászat!G162&amp;"x"&amp;szabászat!H162,IF(AND(szabászat!G162&lt;100,szabászat!H162&lt;68),"hossz:"&amp;szabászat!G162&amp;", szél.:"&amp;szabászat!H162&amp;"mm",IF(szabászat!G162&lt;100,"hossz:"&amp;szabászat!G162&amp;"mm",IF(szabászat!H162&lt;68,"szél.:"&amp;szabászat!H162&amp;"mm","")))))</f>
        <v/>
      </c>
      <c r="X147" s="60">
        <f t="shared" si="30"/>
        <v>0</v>
      </c>
      <c r="Y147" s="60">
        <f t="shared" si="31"/>
        <v>0</v>
      </c>
      <c r="Z147" s="60">
        <f t="shared" si="32"/>
        <v>0</v>
      </c>
      <c r="AA147" s="60">
        <f t="shared" si="33"/>
        <v>0</v>
      </c>
      <c r="AB147" s="60">
        <f t="shared" si="34"/>
        <v>0</v>
      </c>
      <c r="AD147" s="60">
        <f t="shared" si="35"/>
        <v>0</v>
      </c>
    </row>
    <row r="148" spans="1:30" x14ac:dyDescent="0.25">
      <c r="A148" s="15">
        <v>144</v>
      </c>
      <c r="B148" s="48" t="str">
        <f>IF(szabászat!E163="","",szabászat!E163)</f>
        <v/>
      </c>
      <c r="C148" s="49"/>
      <c r="D148" s="49"/>
      <c r="E148" s="52" t="str">
        <f>IF(szabászat!F163="","",IF(szabászat!D163=36,szabászat!F163*2,szabászat!F163))</f>
        <v/>
      </c>
      <c r="F148" s="51" t="str">
        <f t="shared" si="24"/>
        <v/>
      </c>
      <c r="G148" s="52" t="str">
        <f>IF(szabászat!G163="","",IF(AND(szabászat!D163=36,szabászat!G163&lt;=100),120,IF(szabászat!D163=36,szabászat!G163+20,IF(szabászat!G163&gt;=100,szabászat!G163,100))))</f>
        <v/>
      </c>
      <c r="H148" s="52" t="str">
        <f>IF(szabászat!H163="","",IF(AND(szabászat!D163=36,szabászat!H163&lt;=68),90,IF(szabászat!D163=36,szabászat!H163+20,IF(szabászat!H163&gt;=68,szabászat!H163,70))))</f>
        <v/>
      </c>
      <c r="I148" s="50" t="str">
        <f>IF(szabászat!D163="","",IF(szabászat!D163=36,18,szabászat!D163))</f>
        <v/>
      </c>
      <c r="J148" s="50" t="str">
        <f>IF(szabászat!C163="","",szabászat!C163)</f>
        <v/>
      </c>
      <c r="K148" s="53" t="str">
        <f t="shared" si="25"/>
        <v/>
      </c>
      <c r="L148" s="53" t="str">
        <f t="shared" si="26"/>
        <v/>
      </c>
      <c r="M148" s="50" t="str">
        <f>IF(szabászat!B163="","",szabászat!B163)</f>
        <v/>
      </c>
      <c r="N148" s="50" t="str">
        <f>IF(szabászat!I163="","",IF(szabászat!I163=1,"0,4mm "&amp;szabászat!$I$13,IF(szabászat!I163=2,"2mm "&amp;szabászat!$I$14,IF(szabászat!I163=3,"1mm "&amp;szabászat!$I$15,IF(szabászat!I163=4,"élléc "&amp;szabászat!$I$16)))))</f>
        <v/>
      </c>
      <c r="O148" s="50" t="str">
        <f>IF(szabászat!J163="","",IF(szabászat!J163=1,"0,4mm "&amp;szabászat!$I$13,IF(szabászat!J163=2,"2mm "&amp;szabászat!$I$14,IF(szabászat!J163=3,"1mm "&amp;szabászat!$I$15,IF(szabászat!J163=4,"élléc "&amp;szabászat!$I$16)))))</f>
        <v/>
      </c>
      <c r="P148" s="50" t="str">
        <f>IF(szabászat!K163="","",IF(szabászat!K163=1,"0,4mm "&amp;szabászat!$I$13,IF(szabászat!K163=2,"2mm "&amp;szabászat!$I$14,IF(szabászat!K163=3,"1mm "&amp;szabászat!$I$15,IF(szabászat!K163=4,"élléc "&amp;szabászat!$I$16)))))</f>
        <v/>
      </c>
      <c r="Q148" s="50" t="str">
        <f>IF(szabászat!L163="","",IF(szabászat!L163=1,"0,4mm "&amp;szabászat!$I$13,IF(szabászat!L163=2,"2mm "&amp;szabászat!$I$14,IF(szabászat!L163=3,"1mm "&amp;szabászat!$I$15,IF(szabászat!L163=4,"élléc "&amp;szabászat!$I$16)))))</f>
        <v/>
      </c>
      <c r="R148" s="51" t="str">
        <f t="shared" si="27"/>
        <v/>
      </c>
      <c r="S148" s="51" t="str">
        <f>IF(E148="","",IF(szabászat!M163="","www.suliwood.hu",#REF!))</f>
        <v/>
      </c>
      <c r="T148" s="50" t="str">
        <f t="shared" si="28"/>
        <v/>
      </c>
      <c r="U148" s="54" t="str">
        <f t="shared" si="29"/>
        <v/>
      </c>
      <c r="V148" s="56" t="str">
        <f>IF(szabászat!G163="","",IF(szabászat!D163=36,"DUPLUNG: "&amp;szabászat!G163&amp;"x"&amp;szabászat!H163,IF(AND(szabászat!G163&lt;100,szabászat!H163&lt;68),"hossz:"&amp;szabászat!G163&amp;", szél.:"&amp;szabászat!H163&amp;"mm",IF(szabászat!G163&lt;100,"hossz:"&amp;szabászat!G163&amp;"mm",IF(szabászat!H163&lt;68,"szél.:"&amp;szabászat!H163&amp;"mm","")))))</f>
        <v/>
      </c>
      <c r="X148" s="60">
        <f t="shared" si="30"/>
        <v>0</v>
      </c>
      <c r="Y148" s="60">
        <f t="shared" si="31"/>
        <v>0</v>
      </c>
      <c r="Z148" s="60">
        <f t="shared" si="32"/>
        <v>0</v>
      </c>
      <c r="AA148" s="60">
        <f t="shared" si="33"/>
        <v>0</v>
      </c>
      <c r="AB148" s="60">
        <f t="shared" si="34"/>
        <v>0</v>
      </c>
      <c r="AD148" s="60">
        <f t="shared" si="35"/>
        <v>0</v>
      </c>
    </row>
    <row r="149" spans="1:30" x14ac:dyDescent="0.25">
      <c r="A149" s="15">
        <v>145</v>
      </c>
      <c r="B149" s="48" t="str">
        <f>IF(szabászat!E164="","",szabászat!E164)</f>
        <v/>
      </c>
      <c r="C149" s="49"/>
      <c r="D149" s="49"/>
      <c r="E149" s="52" t="str">
        <f>IF(szabászat!F164="","",IF(szabászat!D164=36,szabászat!F164*2,szabászat!F164))</f>
        <v/>
      </c>
      <c r="F149" s="51" t="str">
        <f t="shared" si="24"/>
        <v/>
      </c>
      <c r="G149" s="52" t="str">
        <f>IF(szabászat!G164="","",IF(AND(szabászat!D164=36,szabászat!G164&lt;=100),120,IF(szabászat!D164=36,szabászat!G164+20,IF(szabászat!G164&gt;=100,szabászat!G164,100))))</f>
        <v/>
      </c>
      <c r="H149" s="52" t="str">
        <f>IF(szabászat!H164="","",IF(AND(szabászat!D164=36,szabászat!H164&lt;=68),90,IF(szabászat!D164=36,szabászat!H164+20,IF(szabászat!H164&gt;=68,szabászat!H164,70))))</f>
        <v/>
      </c>
      <c r="I149" s="50" t="str">
        <f>IF(szabászat!D164="","",IF(szabászat!D164=36,18,szabászat!D164))</f>
        <v/>
      </c>
      <c r="J149" s="50" t="str">
        <f>IF(szabászat!C164="","",szabászat!C164)</f>
        <v/>
      </c>
      <c r="K149" s="53" t="str">
        <f t="shared" si="25"/>
        <v/>
      </c>
      <c r="L149" s="53" t="str">
        <f t="shared" si="26"/>
        <v/>
      </c>
      <c r="M149" s="50" t="str">
        <f>IF(szabászat!B164="","",szabászat!B164)</f>
        <v/>
      </c>
      <c r="N149" s="50" t="str">
        <f>IF(szabászat!I164="","",IF(szabászat!I164=1,"0,4mm "&amp;szabászat!$I$13,IF(szabászat!I164=2,"2mm "&amp;szabászat!$I$14,IF(szabászat!I164=3,"1mm "&amp;szabászat!$I$15,IF(szabászat!I164=4,"élléc "&amp;szabászat!$I$16)))))</f>
        <v/>
      </c>
      <c r="O149" s="50" t="str">
        <f>IF(szabászat!J164="","",IF(szabászat!J164=1,"0,4mm "&amp;szabászat!$I$13,IF(szabászat!J164=2,"2mm "&amp;szabászat!$I$14,IF(szabászat!J164=3,"1mm "&amp;szabászat!$I$15,IF(szabászat!J164=4,"élléc "&amp;szabászat!$I$16)))))</f>
        <v/>
      </c>
      <c r="P149" s="50" t="str">
        <f>IF(szabászat!K164="","",IF(szabászat!K164=1,"0,4mm "&amp;szabászat!$I$13,IF(szabászat!K164=2,"2mm "&amp;szabászat!$I$14,IF(szabászat!K164=3,"1mm "&amp;szabászat!$I$15,IF(szabászat!K164=4,"élléc "&amp;szabászat!$I$16)))))</f>
        <v/>
      </c>
      <c r="Q149" s="50" t="str">
        <f>IF(szabászat!L164="","",IF(szabászat!L164=1,"0,4mm "&amp;szabászat!$I$13,IF(szabászat!L164=2,"2mm "&amp;szabászat!$I$14,IF(szabászat!L164=3,"1mm "&amp;szabászat!$I$15,IF(szabászat!L164=4,"élléc "&amp;szabászat!$I$16)))))</f>
        <v/>
      </c>
      <c r="R149" s="51" t="str">
        <f t="shared" si="27"/>
        <v/>
      </c>
      <c r="S149" s="51" t="str">
        <f>IF(E149="","",IF(szabászat!M164="","www.suliwood.hu",#REF!))</f>
        <v/>
      </c>
      <c r="T149" s="50" t="str">
        <f t="shared" si="28"/>
        <v/>
      </c>
      <c r="U149" s="54" t="str">
        <f t="shared" si="29"/>
        <v/>
      </c>
      <c r="V149" s="56" t="str">
        <f>IF(szabászat!G164="","",IF(szabászat!D164=36,"DUPLUNG: "&amp;szabászat!G164&amp;"x"&amp;szabászat!H164,IF(AND(szabászat!G164&lt;100,szabászat!H164&lt;68),"hossz:"&amp;szabászat!G164&amp;", szél.:"&amp;szabászat!H164&amp;"mm",IF(szabászat!G164&lt;100,"hossz:"&amp;szabászat!G164&amp;"mm",IF(szabászat!H164&lt;68,"szél.:"&amp;szabászat!H164&amp;"mm","")))))</f>
        <v/>
      </c>
      <c r="X149" s="60">
        <f t="shared" si="30"/>
        <v>0</v>
      </c>
      <c r="Y149" s="60">
        <f t="shared" si="31"/>
        <v>0</v>
      </c>
      <c r="Z149" s="60">
        <f t="shared" si="32"/>
        <v>0</v>
      </c>
      <c r="AA149" s="60">
        <f t="shared" si="33"/>
        <v>0</v>
      </c>
      <c r="AB149" s="60">
        <f t="shared" si="34"/>
        <v>0</v>
      </c>
      <c r="AD149" s="60">
        <f t="shared" si="35"/>
        <v>0</v>
      </c>
    </row>
    <row r="150" spans="1:30" x14ac:dyDescent="0.25">
      <c r="A150" s="15">
        <v>146</v>
      </c>
      <c r="B150" s="48" t="str">
        <f>IF(szabászat!E165="","",szabászat!E165)</f>
        <v/>
      </c>
      <c r="C150" s="49"/>
      <c r="D150" s="49"/>
      <c r="E150" s="52" t="str">
        <f>IF(szabászat!F165="","",IF(szabászat!D165=36,szabászat!F165*2,szabászat!F165))</f>
        <v/>
      </c>
      <c r="F150" s="51" t="str">
        <f t="shared" si="24"/>
        <v/>
      </c>
      <c r="G150" s="52" t="str">
        <f>IF(szabászat!G165="","",IF(AND(szabászat!D165=36,szabászat!G165&lt;=100),120,IF(szabászat!D165=36,szabászat!G165+20,IF(szabászat!G165&gt;=100,szabászat!G165,100))))</f>
        <v/>
      </c>
      <c r="H150" s="52" t="str">
        <f>IF(szabászat!H165="","",IF(AND(szabászat!D165=36,szabászat!H165&lt;=68),90,IF(szabászat!D165=36,szabászat!H165+20,IF(szabászat!H165&gt;=68,szabászat!H165,70))))</f>
        <v/>
      </c>
      <c r="I150" s="50" t="str">
        <f>IF(szabászat!D165="","",IF(szabászat!D165=36,18,szabászat!D165))</f>
        <v/>
      </c>
      <c r="J150" s="50" t="str">
        <f>IF(szabászat!C165="","",szabászat!C165)</f>
        <v/>
      </c>
      <c r="K150" s="53" t="str">
        <f t="shared" si="25"/>
        <v/>
      </c>
      <c r="L150" s="53" t="str">
        <f t="shared" si="26"/>
        <v/>
      </c>
      <c r="M150" s="50" t="str">
        <f>IF(szabászat!B165="","",szabászat!B165)</f>
        <v/>
      </c>
      <c r="N150" s="50" t="str">
        <f>IF(szabászat!I165="","",IF(szabászat!I165=1,"0,4mm "&amp;szabászat!$I$13,IF(szabászat!I165=2,"2mm "&amp;szabászat!$I$14,IF(szabászat!I165=3,"1mm "&amp;szabászat!$I$15,IF(szabászat!I165=4,"élléc "&amp;szabászat!$I$16)))))</f>
        <v/>
      </c>
      <c r="O150" s="50" t="str">
        <f>IF(szabászat!J165="","",IF(szabászat!J165=1,"0,4mm "&amp;szabászat!$I$13,IF(szabászat!J165=2,"2mm "&amp;szabászat!$I$14,IF(szabászat!J165=3,"1mm "&amp;szabászat!$I$15,IF(szabászat!J165=4,"élléc "&amp;szabászat!$I$16)))))</f>
        <v/>
      </c>
      <c r="P150" s="50" t="str">
        <f>IF(szabászat!K165="","",IF(szabászat!K165=1,"0,4mm "&amp;szabászat!$I$13,IF(szabászat!K165=2,"2mm "&amp;szabászat!$I$14,IF(szabászat!K165=3,"1mm "&amp;szabászat!$I$15,IF(szabászat!K165=4,"élléc "&amp;szabászat!$I$16)))))</f>
        <v/>
      </c>
      <c r="Q150" s="50" t="str">
        <f>IF(szabászat!L165="","",IF(szabászat!L165=1,"0,4mm "&amp;szabászat!$I$13,IF(szabászat!L165=2,"2mm "&amp;szabászat!$I$14,IF(szabászat!L165=3,"1mm "&amp;szabászat!$I$15,IF(szabászat!L165=4,"élléc "&amp;szabászat!$I$16)))))</f>
        <v/>
      </c>
      <c r="R150" s="51" t="str">
        <f t="shared" si="27"/>
        <v/>
      </c>
      <c r="S150" s="51" t="str">
        <f>IF(E150="","",IF(szabászat!M165="","www.suliwood.hu",#REF!))</f>
        <v/>
      </c>
      <c r="T150" s="50" t="str">
        <f t="shared" si="28"/>
        <v/>
      </c>
      <c r="U150" s="54" t="str">
        <f t="shared" si="29"/>
        <v/>
      </c>
      <c r="V150" s="56" t="str">
        <f>IF(szabászat!G165="","",IF(szabászat!D165=36,"DUPLUNG: "&amp;szabászat!G165&amp;"x"&amp;szabászat!H165,IF(AND(szabászat!G165&lt;100,szabászat!H165&lt;68),"hossz:"&amp;szabászat!G165&amp;", szél.:"&amp;szabászat!H165&amp;"mm",IF(szabászat!G165&lt;100,"hossz:"&amp;szabászat!G165&amp;"mm",IF(szabászat!H165&lt;68,"szél.:"&amp;szabászat!H165&amp;"mm","")))))</f>
        <v/>
      </c>
      <c r="X150" s="60">
        <f t="shared" si="30"/>
        <v>0</v>
      </c>
      <c r="Y150" s="60">
        <f t="shared" si="31"/>
        <v>0</v>
      </c>
      <c r="Z150" s="60">
        <f t="shared" si="32"/>
        <v>0</v>
      </c>
      <c r="AA150" s="60">
        <f t="shared" si="33"/>
        <v>0</v>
      </c>
      <c r="AB150" s="60">
        <f t="shared" si="34"/>
        <v>0</v>
      </c>
      <c r="AD150" s="60">
        <f t="shared" si="35"/>
        <v>0</v>
      </c>
    </row>
    <row r="151" spans="1:30" x14ac:dyDescent="0.25">
      <c r="A151" s="15">
        <v>147</v>
      </c>
      <c r="B151" s="48" t="str">
        <f>IF(szabászat!E166="","",szabászat!E166)</f>
        <v/>
      </c>
      <c r="C151" s="49"/>
      <c r="D151" s="49"/>
      <c r="E151" s="52" t="str">
        <f>IF(szabászat!F166="","",IF(szabászat!D166=36,szabászat!F166*2,szabászat!F166))</f>
        <v/>
      </c>
      <c r="F151" s="51" t="str">
        <f t="shared" si="24"/>
        <v/>
      </c>
      <c r="G151" s="52" t="str">
        <f>IF(szabászat!G166="","",IF(AND(szabászat!D166=36,szabászat!G166&lt;=100),120,IF(szabászat!D166=36,szabászat!G166+20,IF(szabászat!G166&gt;=100,szabászat!G166,100))))</f>
        <v/>
      </c>
      <c r="H151" s="52" t="str">
        <f>IF(szabászat!H166="","",IF(AND(szabászat!D166=36,szabászat!H166&lt;=68),90,IF(szabászat!D166=36,szabászat!H166+20,IF(szabászat!H166&gt;=68,szabászat!H166,70))))</f>
        <v/>
      </c>
      <c r="I151" s="50" t="str">
        <f>IF(szabászat!D166="","",IF(szabászat!D166=36,18,szabászat!D166))</f>
        <v/>
      </c>
      <c r="J151" s="50" t="str">
        <f>IF(szabászat!C166="","",szabászat!C166)</f>
        <v/>
      </c>
      <c r="K151" s="53" t="str">
        <f t="shared" si="25"/>
        <v/>
      </c>
      <c r="L151" s="53" t="str">
        <f t="shared" si="26"/>
        <v/>
      </c>
      <c r="M151" s="50" t="str">
        <f>IF(szabászat!B166="","",szabászat!B166)</f>
        <v/>
      </c>
      <c r="N151" s="50" t="str">
        <f>IF(szabászat!I166="","",IF(szabászat!I166=1,"0,4mm "&amp;szabászat!$I$13,IF(szabászat!I166=2,"2mm "&amp;szabászat!$I$14,IF(szabászat!I166=3,"1mm "&amp;szabászat!$I$15,IF(szabászat!I166=4,"élléc "&amp;szabászat!$I$16)))))</f>
        <v/>
      </c>
      <c r="O151" s="50" t="str">
        <f>IF(szabászat!J166="","",IF(szabászat!J166=1,"0,4mm "&amp;szabászat!$I$13,IF(szabászat!J166=2,"2mm "&amp;szabászat!$I$14,IF(szabászat!J166=3,"1mm "&amp;szabászat!$I$15,IF(szabászat!J166=4,"élléc "&amp;szabászat!$I$16)))))</f>
        <v/>
      </c>
      <c r="P151" s="50" t="str">
        <f>IF(szabászat!K166="","",IF(szabászat!K166=1,"0,4mm "&amp;szabászat!$I$13,IF(szabászat!K166=2,"2mm "&amp;szabászat!$I$14,IF(szabászat!K166=3,"1mm "&amp;szabászat!$I$15,IF(szabászat!K166=4,"élléc "&amp;szabászat!$I$16)))))</f>
        <v/>
      </c>
      <c r="Q151" s="50" t="str">
        <f>IF(szabászat!L166="","",IF(szabászat!L166=1,"0,4mm "&amp;szabászat!$I$13,IF(szabászat!L166=2,"2mm "&amp;szabászat!$I$14,IF(szabászat!L166=3,"1mm "&amp;szabászat!$I$15,IF(szabászat!L166=4,"élléc "&amp;szabászat!$I$16)))))</f>
        <v/>
      </c>
      <c r="R151" s="51" t="str">
        <f t="shared" si="27"/>
        <v/>
      </c>
      <c r="S151" s="51" t="str">
        <f>IF(E151="","",IF(szabászat!M166="","www.suliwood.hu",#REF!))</f>
        <v/>
      </c>
      <c r="T151" s="50" t="str">
        <f t="shared" si="28"/>
        <v/>
      </c>
      <c r="U151" s="54" t="str">
        <f t="shared" si="29"/>
        <v/>
      </c>
      <c r="V151" s="56" t="str">
        <f>IF(szabászat!G166="","",IF(szabászat!D166=36,"DUPLUNG: "&amp;szabászat!G166&amp;"x"&amp;szabászat!H166,IF(AND(szabászat!G166&lt;100,szabászat!H166&lt;68),"hossz:"&amp;szabászat!G166&amp;", szél.:"&amp;szabászat!H166&amp;"mm",IF(szabászat!G166&lt;100,"hossz:"&amp;szabászat!G166&amp;"mm",IF(szabászat!H166&lt;68,"szél.:"&amp;szabászat!H166&amp;"mm","")))))</f>
        <v/>
      </c>
      <c r="X151" s="60">
        <f t="shared" si="30"/>
        <v>0</v>
      </c>
      <c r="Y151" s="60">
        <f t="shared" si="31"/>
        <v>0</v>
      </c>
      <c r="Z151" s="60">
        <f t="shared" si="32"/>
        <v>0</v>
      </c>
      <c r="AA151" s="60">
        <f t="shared" si="33"/>
        <v>0</v>
      </c>
      <c r="AB151" s="60">
        <f t="shared" si="34"/>
        <v>0</v>
      </c>
      <c r="AD151" s="60">
        <f t="shared" si="35"/>
        <v>0</v>
      </c>
    </row>
    <row r="152" spans="1:30" x14ac:dyDescent="0.25">
      <c r="A152" s="15">
        <v>148</v>
      </c>
      <c r="B152" s="48" t="str">
        <f>IF(szabászat!E167="","",szabászat!E167)</f>
        <v/>
      </c>
      <c r="C152" s="49"/>
      <c r="D152" s="49"/>
      <c r="E152" s="52" t="str">
        <f>IF(szabászat!F167="","",IF(szabászat!D167=36,szabászat!F167*2,szabászat!F167))</f>
        <v/>
      </c>
      <c r="F152" s="51" t="str">
        <f t="shared" si="24"/>
        <v/>
      </c>
      <c r="G152" s="52" t="str">
        <f>IF(szabászat!G167="","",IF(AND(szabászat!D167=36,szabászat!G167&lt;=100),120,IF(szabászat!D167=36,szabászat!G167+20,IF(szabászat!G167&gt;=100,szabászat!G167,100))))</f>
        <v/>
      </c>
      <c r="H152" s="52" t="str">
        <f>IF(szabászat!H167="","",IF(AND(szabászat!D167=36,szabászat!H167&lt;=68),90,IF(szabászat!D167=36,szabászat!H167+20,IF(szabászat!H167&gt;=68,szabászat!H167,70))))</f>
        <v/>
      </c>
      <c r="I152" s="50" t="str">
        <f>IF(szabászat!D167="","",IF(szabászat!D167=36,18,szabászat!D167))</f>
        <v/>
      </c>
      <c r="J152" s="50" t="str">
        <f>IF(szabászat!C167="","",szabászat!C167)</f>
        <v/>
      </c>
      <c r="K152" s="53" t="str">
        <f t="shared" si="25"/>
        <v/>
      </c>
      <c r="L152" s="53" t="str">
        <f t="shared" si="26"/>
        <v/>
      </c>
      <c r="M152" s="50" t="str">
        <f>IF(szabászat!B167="","",szabászat!B167)</f>
        <v/>
      </c>
      <c r="N152" s="50" t="str">
        <f>IF(szabászat!I167="","",IF(szabászat!I167=1,"0,4mm "&amp;szabászat!$I$13,IF(szabászat!I167=2,"2mm "&amp;szabászat!$I$14,IF(szabászat!I167=3,"1mm "&amp;szabászat!$I$15,IF(szabászat!I167=4,"élléc "&amp;szabászat!$I$16)))))</f>
        <v/>
      </c>
      <c r="O152" s="50" t="str">
        <f>IF(szabászat!J167="","",IF(szabászat!J167=1,"0,4mm "&amp;szabászat!$I$13,IF(szabászat!J167=2,"2mm "&amp;szabászat!$I$14,IF(szabászat!J167=3,"1mm "&amp;szabászat!$I$15,IF(szabászat!J167=4,"élléc "&amp;szabászat!$I$16)))))</f>
        <v/>
      </c>
      <c r="P152" s="50" t="str">
        <f>IF(szabászat!K167="","",IF(szabászat!K167=1,"0,4mm "&amp;szabászat!$I$13,IF(szabászat!K167=2,"2mm "&amp;szabászat!$I$14,IF(szabászat!K167=3,"1mm "&amp;szabászat!$I$15,IF(szabászat!K167=4,"élléc "&amp;szabászat!$I$16)))))</f>
        <v/>
      </c>
      <c r="Q152" s="50" t="str">
        <f>IF(szabászat!L167="","",IF(szabászat!L167=1,"0,4mm "&amp;szabászat!$I$13,IF(szabászat!L167=2,"2mm "&amp;szabászat!$I$14,IF(szabászat!L167=3,"1mm "&amp;szabászat!$I$15,IF(szabászat!L167=4,"élléc "&amp;szabászat!$I$16)))))</f>
        <v/>
      </c>
      <c r="R152" s="51" t="str">
        <f t="shared" si="27"/>
        <v/>
      </c>
      <c r="S152" s="51" t="str">
        <f>IF(E152="","",IF(szabászat!M167="","www.suliwood.hu",#REF!))</f>
        <v/>
      </c>
      <c r="T152" s="50" t="str">
        <f t="shared" si="28"/>
        <v/>
      </c>
      <c r="U152" s="54" t="str">
        <f t="shared" si="29"/>
        <v/>
      </c>
      <c r="V152" s="56" t="str">
        <f>IF(szabászat!G167="","",IF(szabászat!D167=36,"DUPLUNG: "&amp;szabászat!G167&amp;"x"&amp;szabászat!H167,IF(AND(szabászat!G167&lt;100,szabászat!H167&lt;68),"hossz:"&amp;szabászat!G167&amp;", szél.:"&amp;szabászat!H167&amp;"mm",IF(szabászat!G167&lt;100,"hossz:"&amp;szabászat!G167&amp;"mm",IF(szabászat!H167&lt;68,"szél.:"&amp;szabászat!H167&amp;"mm","")))))</f>
        <v/>
      </c>
      <c r="X152" s="60">
        <f t="shared" si="30"/>
        <v>0</v>
      </c>
      <c r="Y152" s="60">
        <f t="shared" si="31"/>
        <v>0</v>
      </c>
      <c r="Z152" s="60">
        <f t="shared" si="32"/>
        <v>0</v>
      </c>
      <c r="AA152" s="60">
        <f t="shared" si="33"/>
        <v>0</v>
      </c>
      <c r="AB152" s="60">
        <f t="shared" si="34"/>
        <v>0</v>
      </c>
      <c r="AD152" s="60">
        <f t="shared" si="35"/>
        <v>0</v>
      </c>
    </row>
    <row r="153" spans="1:30" x14ac:dyDescent="0.25">
      <c r="A153" s="15">
        <v>149</v>
      </c>
      <c r="B153" s="48" t="str">
        <f>IF(szabászat!E168="","",szabászat!E168)</f>
        <v/>
      </c>
      <c r="C153" s="49"/>
      <c r="D153" s="49"/>
      <c r="E153" s="52" t="str">
        <f>IF(szabászat!F168="","",IF(szabászat!D168=36,szabászat!F168*2,szabászat!F168))</f>
        <v/>
      </c>
      <c r="F153" s="51" t="str">
        <f t="shared" si="24"/>
        <v/>
      </c>
      <c r="G153" s="52" t="str">
        <f>IF(szabászat!G168="","",IF(AND(szabászat!D168=36,szabászat!G168&lt;=100),120,IF(szabászat!D168=36,szabászat!G168+20,IF(szabászat!G168&gt;=100,szabászat!G168,100))))</f>
        <v/>
      </c>
      <c r="H153" s="52" t="str">
        <f>IF(szabászat!H168="","",IF(AND(szabászat!D168=36,szabászat!H168&lt;=68),90,IF(szabászat!D168=36,szabászat!H168+20,IF(szabászat!H168&gt;=68,szabászat!H168,70))))</f>
        <v/>
      </c>
      <c r="I153" s="50" t="str">
        <f>IF(szabászat!D168="","",IF(szabászat!D168=36,18,szabászat!D168))</f>
        <v/>
      </c>
      <c r="J153" s="50" t="str">
        <f>IF(szabászat!C168="","",szabászat!C168)</f>
        <v/>
      </c>
      <c r="K153" s="53" t="str">
        <f t="shared" si="25"/>
        <v/>
      </c>
      <c r="L153" s="53" t="str">
        <f t="shared" si="26"/>
        <v/>
      </c>
      <c r="M153" s="50" t="str">
        <f>IF(szabászat!B168="","",szabászat!B168)</f>
        <v/>
      </c>
      <c r="N153" s="50" t="str">
        <f>IF(szabászat!I168="","",IF(szabászat!I168=1,"0,4mm "&amp;szabászat!$I$13,IF(szabászat!I168=2,"2mm "&amp;szabászat!$I$14,IF(szabászat!I168=3,"1mm "&amp;szabászat!$I$15,IF(szabászat!I168=4,"élléc "&amp;szabászat!$I$16)))))</f>
        <v/>
      </c>
      <c r="O153" s="50" t="str">
        <f>IF(szabászat!J168="","",IF(szabászat!J168=1,"0,4mm "&amp;szabászat!$I$13,IF(szabászat!J168=2,"2mm "&amp;szabászat!$I$14,IF(szabászat!J168=3,"1mm "&amp;szabászat!$I$15,IF(szabászat!J168=4,"élléc "&amp;szabászat!$I$16)))))</f>
        <v/>
      </c>
      <c r="P153" s="50" t="str">
        <f>IF(szabászat!K168="","",IF(szabászat!K168=1,"0,4mm "&amp;szabászat!$I$13,IF(szabászat!K168=2,"2mm "&amp;szabászat!$I$14,IF(szabászat!K168=3,"1mm "&amp;szabászat!$I$15,IF(szabászat!K168=4,"élléc "&amp;szabászat!$I$16)))))</f>
        <v/>
      </c>
      <c r="Q153" s="50" t="str">
        <f>IF(szabászat!L168="","",IF(szabászat!L168=1,"0,4mm "&amp;szabászat!$I$13,IF(szabászat!L168=2,"2mm "&amp;szabászat!$I$14,IF(szabászat!L168=3,"1mm "&amp;szabászat!$I$15,IF(szabászat!L168=4,"élléc "&amp;szabászat!$I$16)))))</f>
        <v/>
      </c>
      <c r="R153" s="51" t="str">
        <f t="shared" si="27"/>
        <v/>
      </c>
      <c r="S153" s="51" t="str">
        <f>IF(E153="","",IF(szabászat!M168="","www.suliwood.hu",#REF!))</f>
        <v/>
      </c>
      <c r="T153" s="50" t="str">
        <f t="shared" si="28"/>
        <v/>
      </c>
      <c r="U153" s="54" t="str">
        <f t="shared" si="29"/>
        <v/>
      </c>
      <c r="V153" s="56" t="str">
        <f>IF(szabászat!G168="","",IF(szabászat!D168=36,"DUPLUNG: "&amp;szabászat!G168&amp;"x"&amp;szabászat!H168,IF(AND(szabászat!G168&lt;100,szabászat!H168&lt;68),"hossz:"&amp;szabászat!G168&amp;", szél.:"&amp;szabászat!H168&amp;"mm",IF(szabászat!G168&lt;100,"hossz:"&amp;szabászat!G168&amp;"mm",IF(szabászat!H168&lt;68,"szél.:"&amp;szabászat!H168&amp;"mm","")))))</f>
        <v/>
      </c>
      <c r="X153" s="60">
        <f t="shared" si="30"/>
        <v>0</v>
      </c>
      <c r="Y153" s="60">
        <f t="shared" si="31"/>
        <v>0</v>
      </c>
      <c r="Z153" s="60">
        <f t="shared" si="32"/>
        <v>0</v>
      </c>
      <c r="AA153" s="60">
        <f t="shared" si="33"/>
        <v>0</v>
      </c>
      <c r="AB153" s="60">
        <f t="shared" si="34"/>
        <v>0</v>
      </c>
      <c r="AD153" s="60">
        <f t="shared" si="35"/>
        <v>0</v>
      </c>
    </row>
    <row r="154" spans="1:30" x14ac:dyDescent="0.25">
      <c r="A154" s="15">
        <v>150</v>
      </c>
      <c r="B154" s="48" t="str">
        <f>IF(szabászat!E169="","",szabászat!E169)</f>
        <v/>
      </c>
      <c r="C154" s="49"/>
      <c r="D154" s="49"/>
      <c r="E154" s="52" t="str">
        <f>IF(szabászat!F169="","",IF(szabászat!D169=36,szabászat!F169*2,szabászat!F169))</f>
        <v/>
      </c>
      <c r="F154" s="51" t="str">
        <f t="shared" si="24"/>
        <v/>
      </c>
      <c r="G154" s="52" t="str">
        <f>IF(szabászat!G169="","",IF(AND(szabászat!D169=36,szabászat!G169&lt;=100),120,IF(szabászat!D169=36,szabászat!G169+20,IF(szabászat!G169&gt;=100,szabászat!G169,100))))</f>
        <v/>
      </c>
      <c r="H154" s="52" t="str">
        <f>IF(szabászat!H169="","",IF(AND(szabászat!D169=36,szabászat!H169&lt;=68),90,IF(szabászat!D169=36,szabászat!H169+20,IF(szabászat!H169&gt;=68,szabászat!H169,70))))</f>
        <v/>
      </c>
      <c r="I154" s="50" t="str">
        <f>IF(szabászat!D169="","",IF(szabászat!D169=36,18,szabászat!D169))</f>
        <v/>
      </c>
      <c r="J154" s="50" t="str">
        <f>IF(szabászat!C169="","",szabászat!C169)</f>
        <v/>
      </c>
      <c r="K154" s="53" t="str">
        <f t="shared" si="25"/>
        <v/>
      </c>
      <c r="L154" s="53" t="str">
        <f t="shared" si="26"/>
        <v/>
      </c>
      <c r="M154" s="50" t="str">
        <f>IF(szabászat!B169="","",szabászat!B169)</f>
        <v/>
      </c>
      <c r="N154" s="50" t="str">
        <f>IF(szabászat!I169="","",IF(szabászat!I169=1,"0,4mm "&amp;szabászat!$I$13,IF(szabászat!I169=2,"2mm "&amp;szabászat!$I$14,IF(szabászat!I169=3,"1mm "&amp;szabászat!$I$15,IF(szabászat!I169=4,"élléc "&amp;szabászat!$I$16)))))</f>
        <v/>
      </c>
      <c r="O154" s="50" t="str">
        <f>IF(szabászat!J169="","",IF(szabászat!J169=1,"0,4mm "&amp;szabászat!$I$13,IF(szabászat!J169=2,"2mm "&amp;szabászat!$I$14,IF(szabászat!J169=3,"1mm "&amp;szabászat!$I$15,IF(szabászat!J169=4,"élléc "&amp;szabászat!$I$16)))))</f>
        <v/>
      </c>
      <c r="P154" s="50" t="str">
        <f>IF(szabászat!K169="","",IF(szabászat!K169=1,"0,4mm "&amp;szabászat!$I$13,IF(szabászat!K169=2,"2mm "&amp;szabászat!$I$14,IF(szabászat!K169=3,"1mm "&amp;szabászat!$I$15,IF(szabászat!K169=4,"élléc "&amp;szabászat!$I$16)))))</f>
        <v/>
      </c>
      <c r="Q154" s="50" t="str">
        <f>IF(szabászat!L169="","",IF(szabászat!L169=1,"0,4mm "&amp;szabászat!$I$13,IF(szabászat!L169=2,"2mm "&amp;szabászat!$I$14,IF(szabászat!L169=3,"1mm "&amp;szabászat!$I$15,IF(szabászat!L169=4,"élléc "&amp;szabászat!$I$16)))))</f>
        <v/>
      </c>
      <c r="R154" s="51" t="str">
        <f t="shared" si="27"/>
        <v/>
      </c>
      <c r="S154" s="51" t="str">
        <f>IF(E154="","",IF(szabászat!M169="","www.suliwood.hu",#REF!))</f>
        <v/>
      </c>
      <c r="T154" s="50" t="str">
        <f t="shared" si="28"/>
        <v/>
      </c>
      <c r="U154" s="54" t="str">
        <f t="shared" si="29"/>
        <v/>
      </c>
      <c r="V154" s="56" t="str">
        <f>IF(szabászat!G169="","",IF(szabászat!D169=36,"DUPLUNG: "&amp;szabászat!G169&amp;"x"&amp;szabászat!H169,IF(AND(szabászat!G169&lt;100,szabászat!H169&lt;68),"hossz:"&amp;szabászat!G169&amp;", szél.:"&amp;szabászat!H169&amp;"mm",IF(szabászat!G169&lt;100,"hossz:"&amp;szabászat!G169&amp;"mm",IF(szabászat!H169&lt;68,"szél.:"&amp;szabászat!H169&amp;"mm","")))))</f>
        <v/>
      </c>
      <c r="X154" s="60">
        <f t="shared" si="30"/>
        <v>0</v>
      </c>
      <c r="Y154" s="60">
        <f t="shared" si="31"/>
        <v>0</v>
      </c>
      <c r="Z154" s="60">
        <f t="shared" si="32"/>
        <v>0</v>
      </c>
      <c r="AA154" s="60">
        <f t="shared" si="33"/>
        <v>0</v>
      </c>
      <c r="AB154" s="60">
        <f t="shared" si="34"/>
        <v>0</v>
      </c>
      <c r="AD154" s="60">
        <f t="shared" si="35"/>
        <v>0</v>
      </c>
    </row>
    <row r="155" spans="1:30" x14ac:dyDescent="0.25">
      <c r="A155" s="15">
        <v>151</v>
      </c>
      <c r="B155" s="48" t="str">
        <f>IF(szabászat!E170="","",szabászat!E170)</f>
        <v/>
      </c>
      <c r="C155" s="49"/>
      <c r="D155" s="49"/>
      <c r="E155" s="52" t="str">
        <f>IF(szabászat!F170="","",IF(szabászat!D170=36,szabászat!F170*2,szabászat!F170))</f>
        <v/>
      </c>
      <c r="F155" s="51" t="str">
        <f t="shared" si="24"/>
        <v/>
      </c>
      <c r="G155" s="52" t="str">
        <f>IF(szabászat!G170="","",IF(AND(szabászat!D170=36,szabászat!G170&lt;=100),120,IF(szabászat!D170=36,szabászat!G170+20,IF(szabászat!G170&gt;=100,szabászat!G170,100))))</f>
        <v/>
      </c>
      <c r="H155" s="52" t="str">
        <f>IF(szabászat!H170="","",IF(AND(szabászat!D170=36,szabászat!H170&lt;=68),90,IF(szabászat!D170=36,szabászat!H170+20,IF(szabászat!H170&gt;=68,szabászat!H170,70))))</f>
        <v/>
      </c>
      <c r="I155" s="50" t="str">
        <f>IF(szabászat!D170="","",IF(szabászat!D170=36,18,szabászat!D170))</f>
        <v/>
      </c>
      <c r="J155" s="50" t="str">
        <f>IF(szabászat!C170="","",szabászat!C170)</f>
        <v/>
      </c>
      <c r="K155" s="53" t="str">
        <f t="shared" si="25"/>
        <v/>
      </c>
      <c r="L155" s="53" t="str">
        <f t="shared" si="26"/>
        <v/>
      </c>
      <c r="M155" s="50" t="str">
        <f>IF(szabászat!B170="","",szabászat!B170)</f>
        <v/>
      </c>
      <c r="N155" s="50" t="str">
        <f>IF(szabászat!I170="","",IF(szabászat!I170=1,"0,4mm "&amp;szabászat!$I$13,IF(szabászat!I170=2,"2mm "&amp;szabászat!$I$14,IF(szabászat!I170=3,"1mm "&amp;szabászat!$I$15,IF(szabászat!I170=4,"élléc "&amp;szabászat!$I$16)))))</f>
        <v/>
      </c>
      <c r="O155" s="50" t="str">
        <f>IF(szabászat!J170="","",IF(szabászat!J170=1,"0,4mm "&amp;szabászat!$I$13,IF(szabászat!J170=2,"2mm "&amp;szabászat!$I$14,IF(szabászat!J170=3,"1mm "&amp;szabászat!$I$15,IF(szabászat!J170=4,"élléc "&amp;szabászat!$I$16)))))</f>
        <v/>
      </c>
      <c r="P155" s="50" t="str">
        <f>IF(szabászat!K170="","",IF(szabászat!K170=1,"0,4mm "&amp;szabászat!$I$13,IF(szabászat!K170=2,"2mm "&amp;szabászat!$I$14,IF(szabászat!K170=3,"1mm "&amp;szabászat!$I$15,IF(szabászat!K170=4,"élléc "&amp;szabászat!$I$16)))))</f>
        <v/>
      </c>
      <c r="Q155" s="50" t="str">
        <f>IF(szabászat!L170="","",IF(szabászat!L170=1,"0,4mm "&amp;szabászat!$I$13,IF(szabászat!L170=2,"2mm "&amp;szabászat!$I$14,IF(szabászat!L170=3,"1mm "&amp;szabászat!$I$15,IF(szabászat!L170=4,"élléc "&amp;szabászat!$I$16)))))</f>
        <v/>
      </c>
      <c r="R155" s="51" t="str">
        <f t="shared" si="27"/>
        <v/>
      </c>
      <c r="S155" s="51" t="str">
        <f>IF(E155="","",IF(szabászat!M170="","www.suliwood.hu",#REF!))</f>
        <v/>
      </c>
      <c r="T155" s="50" t="str">
        <f t="shared" si="28"/>
        <v/>
      </c>
      <c r="U155" s="54" t="str">
        <f t="shared" si="29"/>
        <v/>
      </c>
      <c r="V155" s="56" t="str">
        <f>IF(szabászat!G170="","",IF(szabászat!D170=36,"DUPLUNG: "&amp;szabászat!G170&amp;"x"&amp;szabászat!H170,IF(AND(szabászat!G170&lt;100,szabászat!H170&lt;68),"hossz:"&amp;szabászat!G170&amp;", szél.:"&amp;szabászat!H170&amp;"mm",IF(szabászat!G170&lt;100,"hossz:"&amp;szabászat!G170&amp;"mm",IF(szabászat!H170&lt;68,"szél.:"&amp;szabászat!H170&amp;"mm","")))))</f>
        <v/>
      </c>
      <c r="X155" s="60">
        <f t="shared" si="30"/>
        <v>0</v>
      </c>
      <c r="Y155" s="60">
        <f t="shared" si="31"/>
        <v>0</v>
      </c>
      <c r="Z155" s="60">
        <f t="shared" si="32"/>
        <v>0</v>
      </c>
      <c r="AA155" s="60">
        <f t="shared" si="33"/>
        <v>0</v>
      </c>
      <c r="AB155" s="60">
        <f t="shared" si="34"/>
        <v>0</v>
      </c>
      <c r="AD155" s="60">
        <f t="shared" si="35"/>
        <v>0</v>
      </c>
    </row>
    <row r="156" spans="1:30" x14ac:dyDescent="0.25">
      <c r="A156" s="15">
        <v>152</v>
      </c>
      <c r="B156" s="48" t="str">
        <f>IF(szabászat!E171="","",szabászat!E171)</f>
        <v/>
      </c>
      <c r="C156" s="49"/>
      <c r="D156" s="49"/>
      <c r="E156" s="52" t="str">
        <f>IF(szabászat!F171="","",IF(szabászat!D171=36,szabászat!F171*2,szabászat!F171))</f>
        <v/>
      </c>
      <c r="F156" s="51" t="str">
        <f t="shared" si="24"/>
        <v/>
      </c>
      <c r="G156" s="52" t="str">
        <f>IF(szabászat!G171="","",IF(AND(szabászat!D171=36,szabászat!G171&lt;=100),120,IF(szabászat!D171=36,szabászat!G171+20,IF(szabászat!G171&gt;=100,szabászat!G171,100))))</f>
        <v/>
      </c>
      <c r="H156" s="52" t="str">
        <f>IF(szabászat!H171="","",IF(AND(szabászat!D171=36,szabászat!H171&lt;=68),90,IF(szabászat!D171=36,szabászat!H171+20,IF(szabászat!H171&gt;=68,szabászat!H171,70))))</f>
        <v/>
      </c>
      <c r="I156" s="50" t="str">
        <f>IF(szabászat!D171="","",IF(szabászat!D171=36,18,szabászat!D171))</f>
        <v/>
      </c>
      <c r="J156" s="50" t="str">
        <f>IF(szabászat!C171="","",szabászat!C171)</f>
        <v/>
      </c>
      <c r="K156" s="53" t="str">
        <f t="shared" si="25"/>
        <v/>
      </c>
      <c r="L156" s="53" t="str">
        <f t="shared" si="26"/>
        <v/>
      </c>
      <c r="M156" s="50" t="str">
        <f>IF(szabászat!B171="","",szabászat!B171)</f>
        <v/>
      </c>
      <c r="N156" s="50" t="str">
        <f>IF(szabászat!I171="","",IF(szabászat!I171=1,"0,4mm "&amp;szabászat!$I$13,IF(szabászat!I171=2,"2mm "&amp;szabászat!$I$14,IF(szabászat!I171=3,"1mm "&amp;szabászat!$I$15,IF(szabászat!I171=4,"élléc "&amp;szabászat!$I$16)))))</f>
        <v/>
      </c>
      <c r="O156" s="50" t="str">
        <f>IF(szabászat!J171="","",IF(szabászat!J171=1,"0,4mm "&amp;szabászat!$I$13,IF(szabászat!J171=2,"2mm "&amp;szabászat!$I$14,IF(szabászat!J171=3,"1mm "&amp;szabászat!$I$15,IF(szabászat!J171=4,"élléc "&amp;szabászat!$I$16)))))</f>
        <v/>
      </c>
      <c r="P156" s="50" t="str">
        <f>IF(szabászat!K171="","",IF(szabászat!K171=1,"0,4mm "&amp;szabászat!$I$13,IF(szabászat!K171=2,"2mm "&amp;szabászat!$I$14,IF(szabászat!K171=3,"1mm "&amp;szabászat!$I$15,IF(szabászat!K171=4,"élléc "&amp;szabászat!$I$16)))))</f>
        <v/>
      </c>
      <c r="Q156" s="50" t="str">
        <f>IF(szabászat!L171="","",IF(szabászat!L171=1,"0,4mm "&amp;szabászat!$I$13,IF(szabászat!L171=2,"2mm "&amp;szabászat!$I$14,IF(szabászat!L171=3,"1mm "&amp;szabászat!$I$15,IF(szabászat!L171=4,"élléc "&amp;szabászat!$I$16)))))</f>
        <v/>
      </c>
      <c r="R156" s="51" t="str">
        <f t="shared" si="27"/>
        <v/>
      </c>
      <c r="S156" s="51" t="str">
        <f>IF(E156="","",IF(szabászat!M171="","www.suliwood.hu",#REF!))</f>
        <v/>
      </c>
      <c r="T156" s="50" t="str">
        <f t="shared" si="28"/>
        <v/>
      </c>
      <c r="U156" s="54" t="str">
        <f t="shared" si="29"/>
        <v/>
      </c>
      <c r="V156" s="56" t="str">
        <f>IF(szabászat!G171="","",IF(szabászat!D171=36,"DUPLUNG: "&amp;szabászat!G171&amp;"x"&amp;szabászat!H171,IF(AND(szabászat!G171&lt;100,szabászat!H171&lt;68),"hossz:"&amp;szabászat!G171&amp;", szél.:"&amp;szabászat!H171&amp;"mm",IF(szabászat!G171&lt;100,"hossz:"&amp;szabászat!G171&amp;"mm",IF(szabászat!H171&lt;68,"szél.:"&amp;szabászat!H171&amp;"mm","")))))</f>
        <v/>
      </c>
      <c r="X156" s="60">
        <f t="shared" si="30"/>
        <v>0</v>
      </c>
      <c r="Y156" s="60">
        <f t="shared" si="31"/>
        <v>0</v>
      </c>
      <c r="Z156" s="60">
        <f t="shared" si="32"/>
        <v>0</v>
      </c>
      <c r="AA156" s="60">
        <f t="shared" si="33"/>
        <v>0</v>
      </c>
      <c r="AB156" s="60">
        <f t="shared" si="34"/>
        <v>0</v>
      </c>
      <c r="AD156" s="60">
        <f t="shared" si="35"/>
        <v>0</v>
      </c>
    </row>
    <row r="157" spans="1:30" x14ac:dyDescent="0.25">
      <c r="A157" s="15">
        <v>153</v>
      </c>
      <c r="B157" s="48" t="str">
        <f>IF(szabászat!E172="","",szabászat!E172)</f>
        <v/>
      </c>
      <c r="C157" s="49"/>
      <c r="D157" s="49"/>
      <c r="E157" s="52" t="str">
        <f>IF(szabászat!F172="","",IF(szabászat!D172=36,szabászat!F172*2,szabászat!F172))</f>
        <v/>
      </c>
      <c r="F157" s="51" t="str">
        <f t="shared" si="24"/>
        <v/>
      </c>
      <c r="G157" s="52" t="str">
        <f>IF(szabászat!G172="","",IF(AND(szabászat!D172=36,szabászat!G172&lt;=100),120,IF(szabászat!D172=36,szabászat!G172+20,IF(szabászat!G172&gt;=100,szabászat!G172,100))))</f>
        <v/>
      </c>
      <c r="H157" s="52" t="str">
        <f>IF(szabászat!H172="","",IF(AND(szabászat!D172=36,szabászat!H172&lt;=68),90,IF(szabászat!D172=36,szabászat!H172+20,IF(szabászat!H172&gt;=68,szabászat!H172,70))))</f>
        <v/>
      </c>
      <c r="I157" s="50" t="str">
        <f>IF(szabászat!D172="","",IF(szabászat!D172=36,18,szabászat!D172))</f>
        <v/>
      </c>
      <c r="J157" s="50" t="str">
        <f>IF(szabászat!C172="","",szabászat!C172)</f>
        <v/>
      </c>
      <c r="K157" s="53" t="str">
        <f t="shared" si="25"/>
        <v/>
      </c>
      <c r="L157" s="53" t="str">
        <f t="shared" si="26"/>
        <v/>
      </c>
      <c r="M157" s="50" t="str">
        <f>IF(szabászat!B172="","",szabászat!B172)</f>
        <v/>
      </c>
      <c r="N157" s="50" t="str">
        <f>IF(szabászat!I172="","",IF(szabászat!I172=1,"0,4mm "&amp;szabászat!$I$13,IF(szabászat!I172=2,"2mm "&amp;szabászat!$I$14,IF(szabászat!I172=3,"1mm "&amp;szabászat!$I$15,IF(szabászat!I172=4,"élléc "&amp;szabászat!$I$16)))))</f>
        <v/>
      </c>
      <c r="O157" s="50" t="str">
        <f>IF(szabászat!J172="","",IF(szabászat!J172=1,"0,4mm "&amp;szabászat!$I$13,IF(szabászat!J172=2,"2mm "&amp;szabászat!$I$14,IF(szabászat!J172=3,"1mm "&amp;szabászat!$I$15,IF(szabászat!J172=4,"élléc "&amp;szabászat!$I$16)))))</f>
        <v/>
      </c>
      <c r="P157" s="50" t="str">
        <f>IF(szabászat!K172="","",IF(szabászat!K172=1,"0,4mm "&amp;szabászat!$I$13,IF(szabászat!K172=2,"2mm "&amp;szabászat!$I$14,IF(szabászat!K172=3,"1mm "&amp;szabászat!$I$15,IF(szabászat!K172=4,"élléc "&amp;szabászat!$I$16)))))</f>
        <v/>
      </c>
      <c r="Q157" s="50" t="str">
        <f>IF(szabászat!L172="","",IF(szabászat!L172=1,"0,4mm "&amp;szabászat!$I$13,IF(szabászat!L172=2,"2mm "&amp;szabászat!$I$14,IF(szabászat!L172=3,"1mm "&amp;szabászat!$I$15,IF(szabászat!L172=4,"élléc "&amp;szabászat!$I$16)))))</f>
        <v/>
      </c>
      <c r="R157" s="51" t="str">
        <f t="shared" si="27"/>
        <v/>
      </c>
      <c r="S157" s="51" t="str">
        <f>IF(E157="","",IF(szabászat!M172="","www.suliwood.hu",#REF!))</f>
        <v/>
      </c>
      <c r="T157" s="50" t="str">
        <f t="shared" si="28"/>
        <v/>
      </c>
      <c r="U157" s="54" t="str">
        <f t="shared" si="29"/>
        <v/>
      </c>
      <c r="V157" s="56" t="str">
        <f>IF(szabászat!G172="","",IF(szabászat!D172=36,"DUPLUNG: "&amp;szabászat!G172&amp;"x"&amp;szabászat!H172,IF(AND(szabászat!G172&lt;100,szabászat!H172&lt;68),"hossz:"&amp;szabászat!G172&amp;", szél.:"&amp;szabászat!H172&amp;"mm",IF(szabászat!G172&lt;100,"hossz:"&amp;szabászat!G172&amp;"mm",IF(szabászat!H172&lt;68,"szél.:"&amp;szabászat!H172&amp;"mm","")))))</f>
        <v/>
      </c>
      <c r="X157" s="60">
        <f t="shared" si="30"/>
        <v>0</v>
      </c>
      <c r="Y157" s="60">
        <f t="shared" si="31"/>
        <v>0</v>
      </c>
      <c r="Z157" s="60">
        <f t="shared" si="32"/>
        <v>0</v>
      </c>
      <c r="AA157" s="60">
        <f t="shared" si="33"/>
        <v>0</v>
      </c>
      <c r="AB157" s="60">
        <f t="shared" si="34"/>
        <v>0</v>
      </c>
      <c r="AD157" s="60">
        <f t="shared" si="35"/>
        <v>0</v>
      </c>
    </row>
    <row r="158" spans="1:30" x14ac:dyDescent="0.25">
      <c r="A158" s="15">
        <v>154</v>
      </c>
      <c r="B158" s="48" t="str">
        <f>IF(szabászat!E173="","",szabászat!E173)</f>
        <v/>
      </c>
      <c r="C158" s="49"/>
      <c r="D158" s="49"/>
      <c r="E158" s="52" t="str">
        <f>IF(szabászat!F173="","",IF(szabászat!D173=36,szabászat!F173*2,szabászat!F173))</f>
        <v/>
      </c>
      <c r="F158" s="51" t="str">
        <f t="shared" si="24"/>
        <v/>
      </c>
      <c r="G158" s="52" t="str">
        <f>IF(szabászat!G173="","",IF(AND(szabászat!D173=36,szabászat!G173&lt;=100),120,IF(szabászat!D173=36,szabászat!G173+20,IF(szabászat!G173&gt;=100,szabászat!G173,100))))</f>
        <v/>
      </c>
      <c r="H158" s="52" t="str">
        <f>IF(szabászat!H173="","",IF(AND(szabászat!D173=36,szabászat!H173&lt;=68),90,IF(szabászat!D173=36,szabászat!H173+20,IF(szabászat!H173&gt;=68,szabászat!H173,70))))</f>
        <v/>
      </c>
      <c r="I158" s="50" t="str">
        <f>IF(szabászat!D173="","",IF(szabászat!D173=36,18,szabászat!D173))</f>
        <v/>
      </c>
      <c r="J158" s="50" t="str">
        <f>IF(szabászat!C173="","",szabászat!C173)</f>
        <v/>
      </c>
      <c r="K158" s="53" t="str">
        <f t="shared" si="25"/>
        <v/>
      </c>
      <c r="L158" s="53" t="str">
        <f t="shared" si="26"/>
        <v/>
      </c>
      <c r="M158" s="50" t="str">
        <f>IF(szabászat!B173="","",szabászat!B173)</f>
        <v/>
      </c>
      <c r="N158" s="50" t="str">
        <f>IF(szabászat!I173="","",IF(szabászat!I173=1,"0,4mm "&amp;szabászat!$I$13,IF(szabászat!I173=2,"2mm "&amp;szabászat!$I$14,IF(szabászat!I173=3,"1mm "&amp;szabászat!$I$15,IF(szabászat!I173=4,"élléc "&amp;szabászat!$I$16)))))</f>
        <v/>
      </c>
      <c r="O158" s="50" t="str">
        <f>IF(szabászat!J173="","",IF(szabászat!J173=1,"0,4mm "&amp;szabászat!$I$13,IF(szabászat!J173=2,"2mm "&amp;szabászat!$I$14,IF(szabászat!J173=3,"1mm "&amp;szabászat!$I$15,IF(szabászat!J173=4,"élléc "&amp;szabászat!$I$16)))))</f>
        <v/>
      </c>
      <c r="P158" s="50" t="str">
        <f>IF(szabászat!K173="","",IF(szabászat!K173=1,"0,4mm "&amp;szabászat!$I$13,IF(szabászat!K173=2,"2mm "&amp;szabászat!$I$14,IF(szabászat!K173=3,"1mm "&amp;szabászat!$I$15,IF(szabászat!K173=4,"élléc "&amp;szabászat!$I$16)))))</f>
        <v/>
      </c>
      <c r="Q158" s="50" t="str">
        <f>IF(szabászat!L173="","",IF(szabászat!L173=1,"0,4mm "&amp;szabászat!$I$13,IF(szabászat!L173=2,"2mm "&amp;szabászat!$I$14,IF(szabászat!L173=3,"1mm "&amp;szabászat!$I$15,IF(szabászat!L173=4,"élléc "&amp;szabászat!$I$16)))))</f>
        <v/>
      </c>
      <c r="R158" s="51" t="str">
        <f t="shared" si="27"/>
        <v/>
      </c>
      <c r="S158" s="51" t="str">
        <f>IF(E158="","",IF(szabászat!M173="","www.suliwood.hu",#REF!))</f>
        <v/>
      </c>
      <c r="T158" s="50" t="str">
        <f t="shared" si="28"/>
        <v/>
      </c>
      <c r="U158" s="54" t="str">
        <f t="shared" si="29"/>
        <v/>
      </c>
      <c r="V158" s="56" t="str">
        <f>IF(szabászat!G173="","",IF(szabászat!D173=36,"DUPLUNG: "&amp;szabászat!G173&amp;"x"&amp;szabászat!H173,IF(AND(szabászat!G173&lt;100,szabászat!H173&lt;68),"hossz:"&amp;szabászat!G173&amp;", szél.:"&amp;szabászat!H173&amp;"mm",IF(szabászat!G173&lt;100,"hossz:"&amp;szabászat!G173&amp;"mm",IF(szabászat!H173&lt;68,"szél.:"&amp;szabászat!H173&amp;"mm","")))))</f>
        <v/>
      </c>
      <c r="X158" s="60">
        <f t="shared" si="30"/>
        <v>0</v>
      </c>
      <c r="Y158" s="60">
        <f t="shared" si="31"/>
        <v>0</v>
      </c>
      <c r="Z158" s="60">
        <f t="shared" si="32"/>
        <v>0</v>
      </c>
      <c r="AA158" s="60">
        <f t="shared" si="33"/>
        <v>0</v>
      </c>
      <c r="AB158" s="60">
        <f t="shared" si="34"/>
        <v>0</v>
      </c>
      <c r="AD158" s="60">
        <f t="shared" si="35"/>
        <v>0</v>
      </c>
    </row>
    <row r="159" spans="1:30" x14ac:dyDescent="0.25">
      <c r="A159" s="15">
        <v>155</v>
      </c>
      <c r="B159" s="48" t="str">
        <f>IF(szabászat!E174="","",szabászat!E174)</f>
        <v/>
      </c>
      <c r="C159" s="49"/>
      <c r="D159" s="49"/>
      <c r="E159" s="52" t="str">
        <f>IF(szabászat!F174="","",IF(szabászat!D174=36,szabászat!F174*2,szabászat!F174))</f>
        <v/>
      </c>
      <c r="F159" s="51" t="str">
        <f t="shared" si="24"/>
        <v/>
      </c>
      <c r="G159" s="52" t="str">
        <f>IF(szabászat!G174="","",IF(AND(szabászat!D174=36,szabászat!G174&lt;=100),120,IF(szabászat!D174=36,szabászat!G174+20,IF(szabászat!G174&gt;=100,szabászat!G174,100))))</f>
        <v/>
      </c>
      <c r="H159" s="52" t="str">
        <f>IF(szabászat!H174="","",IF(AND(szabászat!D174=36,szabászat!H174&lt;=68),90,IF(szabászat!D174=36,szabászat!H174+20,IF(szabászat!H174&gt;=68,szabászat!H174,70))))</f>
        <v/>
      </c>
      <c r="I159" s="50" t="str">
        <f>IF(szabászat!D174="","",IF(szabászat!D174=36,18,szabászat!D174))</f>
        <v/>
      </c>
      <c r="J159" s="50" t="str">
        <f>IF(szabászat!C174="","",szabászat!C174)</f>
        <v/>
      </c>
      <c r="K159" s="53" t="str">
        <f t="shared" si="25"/>
        <v/>
      </c>
      <c r="L159" s="53" t="str">
        <f t="shared" si="26"/>
        <v/>
      </c>
      <c r="M159" s="50" t="str">
        <f>IF(szabászat!B174="","",szabászat!B174)</f>
        <v/>
      </c>
      <c r="N159" s="50" t="str">
        <f>IF(szabászat!I174="","",IF(szabászat!I174=1,"0,4mm "&amp;szabászat!$I$13,IF(szabászat!I174=2,"2mm "&amp;szabászat!$I$14,IF(szabászat!I174=3,"1mm "&amp;szabászat!$I$15,IF(szabászat!I174=4,"élléc "&amp;szabászat!$I$16)))))</f>
        <v/>
      </c>
      <c r="O159" s="50" t="str">
        <f>IF(szabászat!J174="","",IF(szabászat!J174=1,"0,4mm "&amp;szabászat!$I$13,IF(szabászat!J174=2,"2mm "&amp;szabászat!$I$14,IF(szabászat!J174=3,"1mm "&amp;szabászat!$I$15,IF(szabászat!J174=4,"élléc "&amp;szabászat!$I$16)))))</f>
        <v/>
      </c>
      <c r="P159" s="50" t="str">
        <f>IF(szabászat!K174="","",IF(szabászat!K174=1,"0,4mm "&amp;szabászat!$I$13,IF(szabászat!K174=2,"2mm "&amp;szabászat!$I$14,IF(szabászat!K174=3,"1mm "&amp;szabászat!$I$15,IF(szabászat!K174=4,"élléc "&amp;szabászat!$I$16)))))</f>
        <v/>
      </c>
      <c r="Q159" s="50" t="str">
        <f>IF(szabászat!L174="","",IF(szabászat!L174=1,"0,4mm "&amp;szabászat!$I$13,IF(szabászat!L174=2,"2mm "&amp;szabászat!$I$14,IF(szabászat!L174=3,"1mm "&amp;szabászat!$I$15,IF(szabászat!L174=4,"élléc "&amp;szabászat!$I$16)))))</f>
        <v/>
      </c>
      <c r="R159" s="51" t="str">
        <f t="shared" si="27"/>
        <v/>
      </c>
      <c r="S159" s="51" t="str">
        <f>IF(E159="","",IF(szabászat!M174="","www.suliwood.hu",#REF!))</f>
        <v/>
      </c>
      <c r="T159" s="50" t="str">
        <f t="shared" si="28"/>
        <v/>
      </c>
      <c r="U159" s="54" t="str">
        <f t="shared" si="29"/>
        <v/>
      </c>
      <c r="V159" s="56" t="str">
        <f>IF(szabászat!G174="","",IF(szabászat!D174=36,"DUPLUNG: "&amp;szabászat!G174&amp;"x"&amp;szabászat!H174,IF(AND(szabászat!G174&lt;100,szabászat!H174&lt;68),"hossz:"&amp;szabászat!G174&amp;", szél.:"&amp;szabászat!H174&amp;"mm",IF(szabászat!G174&lt;100,"hossz:"&amp;szabászat!G174&amp;"mm",IF(szabászat!H174&lt;68,"szél.:"&amp;szabászat!H174&amp;"mm","")))))</f>
        <v/>
      </c>
      <c r="X159" s="60">
        <f t="shared" si="30"/>
        <v>0</v>
      </c>
      <c r="Y159" s="60">
        <f t="shared" si="31"/>
        <v>0</v>
      </c>
      <c r="Z159" s="60">
        <f t="shared" si="32"/>
        <v>0</v>
      </c>
      <c r="AA159" s="60">
        <f t="shared" si="33"/>
        <v>0</v>
      </c>
      <c r="AB159" s="60">
        <f t="shared" si="34"/>
        <v>0</v>
      </c>
      <c r="AD159" s="60">
        <f t="shared" si="35"/>
        <v>0</v>
      </c>
    </row>
    <row r="160" spans="1:30" x14ac:dyDescent="0.25">
      <c r="A160" s="15">
        <v>156</v>
      </c>
      <c r="B160" s="48" t="str">
        <f>IF(szabászat!E175="","",szabászat!E175)</f>
        <v/>
      </c>
      <c r="C160" s="49"/>
      <c r="D160" s="49"/>
      <c r="E160" s="52" t="str">
        <f>IF(szabászat!F175="","",IF(szabászat!D175=36,szabászat!F175*2,szabászat!F175))</f>
        <v/>
      </c>
      <c r="F160" s="51" t="str">
        <f t="shared" si="24"/>
        <v/>
      </c>
      <c r="G160" s="52" t="str">
        <f>IF(szabászat!G175="","",IF(AND(szabászat!D175=36,szabászat!G175&lt;=100),120,IF(szabászat!D175=36,szabászat!G175+20,IF(szabászat!G175&gt;=100,szabászat!G175,100))))</f>
        <v/>
      </c>
      <c r="H160" s="52" t="str">
        <f>IF(szabászat!H175="","",IF(AND(szabászat!D175=36,szabászat!H175&lt;=68),90,IF(szabászat!D175=36,szabászat!H175+20,IF(szabászat!H175&gt;=68,szabászat!H175,70))))</f>
        <v/>
      </c>
      <c r="I160" s="50" t="str">
        <f>IF(szabászat!D175="","",IF(szabászat!D175=36,18,szabászat!D175))</f>
        <v/>
      </c>
      <c r="J160" s="50" t="str">
        <f>IF(szabászat!C175="","",szabászat!C175)</f>
        <v/>
      </c>
      <c r="K160" s="53" t="str">
        <f t="shared" si="25"/>
        <v/>
      </c>
      <c r="L160" s="53" t="str">
        <f t="shared" si="26"/>
        <v/>
      </c>
      <c r="M160" s="50" t="str">
        <f>IF(szabászat!B175="","",szabászat!B175)</f>
        <v/>
      </c>
      <c r="N160" s="50" t="str">
        <f>IF(szabászat!I175="","",IF(szabászat!I175=1,"0,4mm "&amp;szabászat!$I$13,IF(szabászat!I175=2,"2mm "&amp;szabászat!$I$14,IF(szabászat!I175=3,"1mm "&amp;szabászat!$I$15,IF(szabászat!I175=4,"élléc "&amp;szabászat!$I$16)))))</f>
        <v/>
      </c>
      <c r="O160" s="50" t="str">
        <f>IF(szabászat!J175="","",IF(szabászat!J175=1,"0,4mm "&amp;szabászat!$I$13,IF(szabászat!J175=2,"2mm "&amp;szabászat!$I$14,IF(szabászat!J175=3,"1mm "&amp;szabászat!$I$15,IF(szabászat!J175=4,"élléc "&amp;szabászat!$I$16)))))</f>
        <v/>
      </c>
      <c r="P160" s="50" t="str">
        <f>IF(szabászat!K175="","",IF(szabászat!K175=1,"0,4mm "&amp;szabászat!$I$13,IF(szabászat!K175=2,"2mm "&amp;szabászat!$I$14,IF(szabászat!K175=3,"1mm "&amp;szabászat!$I$15,IF(szabászat!K175=4,"élléc "&amp;szabászat!$I$16)))))</f>
        <v/>
      </c>
      <c r="Q160" s="50" t="str">
        <f>IF(szabászat!L175="","",IF(szabászat!L175=1,"0,4mm "&amp;szabászat!$I$13,IF(szabászat!L175=2,"2mm "&amp;szabászat!$I$14,IF(szabászat!L175=3,"1mm "&amp;szabászat!$I$15,IF(szabászat!L175=4,"élléc "&amp;szabászat!$I$16)))))</f>
        <v/>
      </c>
      <c r="R160" s="51" t="str">
        <f t="shared" si="27"/>
        <v/>
      </c>
      <c r="S160" s="51" t="str">
        <f>IF(E160="","",IF(szabászat!M175="","www.suliwood.hu",#REF!))</f>
        <v/>
      </c>
      <c r="T160" s="50" t="str">
        <f t="shared" si="28"/>
        <v/>
      </c>
      <c r="U160" s="54" t="str">
        <f t="shared" si="29"/>
        <v/>
      </c>
      <c r="V160" s="56" t="str">
        <f>IF(szabászat!G175="","",IF(szabászat!D175=36,"DUPLUNG: "&amp;szabászat!G175&amp;"x"&amp;szabászat!H175,IF(AND(szabászat!G175&lt;100,szabászat!H175&lt;68),"hossz:"&amp;szabászat!G175&amp;", szél.:"&amp;szabászat!H175&amp;"mm",IF(szabászat!G175&lt;100,"hossz:"&amp;szabászat!G175&amp;"mm",IF(szabászat!H175&lt;68,"szél.:"&amp;szabászat!H175&amp;"mm","")))))</f>
        <v/>
      </c>
      <c r="X160" s="60">
        <f t="shared" si="30"/>
        <v>0</v>
      </c>
      <c r="Y160" s="60">
        <f t="shared" si="31"/>
        <v>0</v>
      </c>
      <c r="Z160" s="60">
        <f t="shared" si="32"/>
        <v>0</v>
      </c>
      <c r="AA160" s="60">
        <f t="shared" si="33"/>
        <v>0</v>
      </c>
      <c r="AB160" s="60">
        <f t="shared" si="34"/>
        <v>0</v>
      </c>
      <c r="AD160" s="60">
        <f t="shared" si="35"/>
        <v>0</v>
      </c>
    </row>
    <row r="161" spans="1:30" x14ac:dyDescent="0.25">
      <c r="A161" s="15">
        <v>157</v>
      </c>
      <c r="B161" s="48" t="str">
        <f>IF(szabászat!E176="","",szabászat!E176)</f>
        <v/>
      </c>
      <c r="C161" s="49"/>
      <c r="D161" s="49"/>
      <c r="E161" s="52" t="str">
        <f>IF(szabászat!F176="","",IF(szabászat!D176=36,szabászat!F176*2,szabászat!F176))</f>
        <v/>
      </c>
      <c r="F161" s="51" t="str">
        <f t="shared" si="24"/>
        <v/>
      </c>
      <c r="G161" s="52" t="str">
        <f>IF(szabászat!G176="","",IF(AND(szabászat!D176=36,szabászat!G176&lt;=100),120,IF(szabászat!D176=36,szabászat!G176+20,IF(szabászat!G176&gt;=100,szabászat!G176,100))))</f>
        <v/>
      </c>
      <c r="H161" s="52" t="str">
        <f>IF(szabászat!H176="","",IF(AND(szabászat!D176=36,szabászat!H176&lt;=68),90,IF(szabászat!D176=36,szabászat!H176+20,IF(szabászat!H176&gt;=68,szabászat!H176,70))))</f>
        <v/>
      </c>
      <c r="I161" s="50" t="str">
        <f>IF(szabászat!D176="","",IF(szabászat!D176=36,18,szabászat!D176))</f>
        <v/>
      </c>
      <c r="J161" s="50" t="str">
        <f>IF(szabászat!C176="","",szabászat!C176)</f>
        <v/>
      </c>
      <c r="K161" s="53" t="str">
        <f t="shared" si="25"/>
        <v/>
      </c>
      <c r="L161" s="53" t="str">
        <f t="shared" si="26"/>
        <v/>
      </c>
      <c r="M161" s="50" t="str">
        <f>IF(szabászat!B176="","",szabászat!B176)</f>
        <v/>
      </c>
      <c r="N161" s="50" t="str">
        <f>IF(szabászat!I176="","",IF(szabászat!I176=1,"0,4mm "&amp;szabászat!$I$13,IF(szabászat!I176=2,"2mm "&amp;szabászat!$I$14,IF(szabászat!I176=3,"1mm "&amp;szabászat!$I$15,IF(szabászat!I176=4,"élléc "&amp;szabászat!$I$16)))))</f>
        <v/>
      </c>
      <c r="O161" s="50" t="str">
        <f>IF(szabászat!J176="","",IF(szabászat!J176=1,"0,4mm "&amp;szabászat!$I$13,IF(szabászat!J176=2,"2mm "&amp;szabászat!$I$14,IF(szabászat!J176=3,"1mm "&amp;szabászat!$I$15,IF(szabászat!J176=4,"élléc "&amp;szabászat!$I$16)))))</f>
        <v/>
      </c>
      <c r="P161" s="50" t="str">
        <f>IF(szabászat!K176="","",IF(szabászat!K176=1,"0,4mm "&amp;szabászat!$I$13,IF(szabászat!K176=2,"2mm "&amp;szabászat!$I$14,IF(szabászat!K176=3,"1mm "&amp;szabászat!$I$15,IF(szabászat!K176=4,"élléc "&amp;szabászat!$I$16)))))</f>
        <v/>
      </c>
      <c r="Q161" s="50" t="str">
        <f>IF(szabászat!L176="","",IF(szabászat!L176=1,"0,4mm "&amp;szabászat!$I$13,IF(szabászat!L176=2,"2mm "&amp;szabászat!$I$14,IF(szabászat!L176=3,"1mm "&amp;szabászat!$I$15,IF(szabászat!L176=4,"élléc "&amp;szabászat!$I$16)))))</f>
        <v/>
      </c>
      <c r="R161" s="51" t="str">
        <f t="shared" si="27"/>
        <v/>
      </c>
      <c r="S161" s="51" t="str">
        <f>IF(E161="","",IF(szabászat!M176="","www.suliwood.hu",#REF!))</f>
        <v/>
      </c>
      <c r="T161" s="50" t="str">
        <f t="shared" si="28"/>
        <v/>
      </c>
      <c r="U161" s="54" t="str">
        <f t="shared" si="29"/>
        <v/>
      </c>
      <c r="V161" s="56" t="str">
        <f>IF(szabászat!G176="","",IF(szabászat!D176=36,"DUPLUNG: "&amp;szabászat!G176&amp;"x"&amp;szabászat!H176,IF(AND(szabászat!G176&lt;100,szabászat!H176&lt;68),"hossz:"&amp;szabászat!G176&amp;", szél.:"&amp;szabászat!H176&amp;"mm",IF(szabászat!G176&lt;100,"hossz:"&amp;szabászat!G176&amp;"mm",IF(szabászat!H176&lt;68,"szél.:"&amp;szabászat!H176&amp;"mm","")))))</f>
        <v/>
      </c>
      <c r="X161" s="60">
        <f t="shared" si="30"/>
        <v>0</v>
      </c>
      <c r="Y161" s="60">
        <f t="shared" si="31"/>
        <v>0</v>
      </c>
      <c r="Z161" s="60">
        <f t="shared" si="32"/>
        <v>0</v>
      </c>
      <c r="AA161" s="60">
        <f t="shared" si="33"/>
        <v>0</v>
      </c>
      <c r="AB161" s="60">
        <f t="shared" si="34"/>
        <v>0</v>
      </c>
      <c r="AD161" s="60">
        <f t="shared" si="35"/>
        <v>0</v>
      </c>
    </row>
    <row r="162" spans="1:30" x14ac:dyDescent="0.25">
      <c r="A162" s="15">
        <v>158</v>
      </c>
      <c r="B162" s="48" t="str">
        <f>IF(szabászat!E177="","",szabászat!E177)</f>
        <v/>
      </c>
      <c r="C162" s="49"/>
      <c r="D162" s="49"/>
      <c r="E162" s="52" t="str">
        <f>IF(szabászat!F177="","",IF(szabászat!D177=36,szabászat!F177*2,szabászat!F177))</f>
        <v/>
      </c>
      <c r="F162" s="51" t="str">
        <f t="shared" si="24"/>
        <v/>
      </c>
      <c r="G162" s="52" t="str">
        <f>IF(szabászat!G177="","",IF(AND(szabászat!D177=36,szabászat!G177&lt;=100),120,IF(szabászat!D177=36,szabászat!G177+20,IF(szabászat!G177&gt;=100,szabászat!G177,100))))</f>
        <v/>
      </c>
      <c r="H162" s="52" t="str">
        <f>IF(szabászat!H177="","",IF(AND(szabászat!D177=36,szabászat!H177&lt;=68),90,IF(szabászat!D177=36,szabászat!H177+20,IF(szabászat!H177&gt;=68,szabászat!H177,70))))</f>
        <v/>
      </c>
      <c r="I162" s="50" t="str">
        <f>IF(szabászat!D177="","",IF(szabászat!D177=36,18,szabászat!D177))</f>
        <v/>
      </c>
      <c r="J162" s="50" t="str">
        <f>IF(szabászat!C177="","",szabászat!C177)</f>
        <v/>
      </c>
      <c r="K162" s="53" t="str">
        <f t="shared" si="25"/>
        <v/>
      </c>
      <c r="L162" s="53" t="str">
        <f t="shared" si="26"/>
        <v/>
      </c>
      <c r="M162" s="50" t="str">
        <f>IF(szabászat!B177="","",szabászat!B177)</f>
        <v/>
      </c>
      <c r="N162" s="50" t="str">
        <f>IF(szabászat!I177="","",IF(szabászat!I177=1,"0,4mm "&amp;szabászat!$I$13,IF(szabászat!I177=2,"2mm "&amp;szabászat!$I$14,IF(szabászat!I177=3,"1mm "&amp;szabászat!$I$15,IF(szabászat!I177=4,"élléc "&amp;szabászat!$I$16)))))</f>
        <v/>
      </c>
      <c r="O162" s="50" t="str">
        <f>IF(szabászat!J177="","",IF(szabászat!J177=1,"0,4mm "&amp;szabászat!$I$13,IF(szabászat!J177=2,"2mm "&amp;szabászat!$I$14,IF(szabászat!J177=3,"1mm "&amp;szabászat!$I$15,IF(szabászat!J177=4,"élléc "&amp;szabászat!$I$16)))))</f>
        <v/>
      </c>
      <c r="P162" s="50" t="str">
        <f>IF(szabászat!K177="","",IF(szabászat!K177=1,"0,4mm "&amp;szabászat!$I$13,IF(szabászat!K177=2,"2mm "&amp;szabászat!$I$14,IF(szabászat!K177=3,"1mm "&amp;szabászat!$I$15,IF(szabászat!K177=4,"élléc "&amp;szabászat!$I$16)))))</f>
        <v/>
      </c>
      <c r="Q162" s="50" t="str">
        <f>IF(szabászat!L177="","",IF(szabászat!L177=1,"0,4mm "&amp;szabászat!$I$13,IF(szabászat!L177=2,"2mm "&amp;szabászat!$I$14,IF(szabászat!L177=3,"1mm "&amp;szabászat!$I$15,IF(szabászat!L177=4,"élléc "&amp;szabászat!$I$16)))))</f>
        <v/>
      </c>
      <c r="R162" s="51" t="str">
        <f t="shared" si="27"/>
        <v/>
      </c>
      <c r="S162" s="51" t="str">
        <f>IF(E162="","",IF(szabászat!M177="","www.suliwood.hu",#REF!))</f>
        <v/>
      </c>
      <c r="T162" s="50" t="str">
        <f t="shared" si="28"/>
        <v/>
      </c>
      <c r="U162" s="54" t="str">
        <f t="shared" si="29"/>
        <v/>
      </c>
      <c r="V162" s="56" t="str">
        <f>IF(szabászat!G177="","",IF(szabászat!D177=36,"DUPLUNG: "&amp;szabászat!G177&amp;"x"&amp;szabászat!H177,IF(AND(szabászat!G177&lt;100,szabászat!H177&lt;68),"hossz:"&amp;szabászat!G177&amp;", szél.:"&amp;szabászat!H177&amp;"mm",IF(szabászat!G177&lt;100,"hossz:"&amp;szabászat!G177&amp;"mm",IF(szabászat!H177&lt;68,"szél.:"&amp;szabászat!H177&amp;"mm","")))))</f>
        <v/>
      </c>
      <c r="X162" s="60">
        <f t="shared" si="30"/>
        <v>0</v>
      </c>
      <c r="Y162" s="60">
        <f t="shared" si="31"/>
        <v>0</v>
      </c>
      <c r="Z162" s="60">
        <f t="shared" si="32"/>
        <v>0</v>
      </c>
      <c r="AA162" s="60">
        <f t="shared" si="33"/>
        <v>0</v>
      </c>
      <c r="AB162" s="60">
        <f t="shared" si="34"/>
        <v>0</v>
      </c>
      <c r="AD162" s="60">
        <f t="shared" si="35"/>
        <v>0</v>
      </c>
    </row>
    <row r="163" spans="1:30" x14ac:dyDescent="0.25">
      <c r="A163" s="15">
        <v>159</v>
      </c>
      <c r="B163" s="48" t="str">
        <f>IF(szabászat!E178="","",szabászat!E178)</f>
        <v/>
      </c>
      <c r="C163" s="49"/>
      <c r="D163" s="49"/>
      <c r="E163" s="52" t="str">
        <f>IF(szabászat!F178="","",IF(szabászat!D178=36,szabászat!F178*2,szabászat!F178))</f>
        <v/>
      </c>
      <c r="F163" s="51" t="str">
        <f t="shared" si="24"/>
        <v/>
      </c>
      <c r="G163" s="52" t="str">
        <f>IF(szabászat!G178="","",IF(AND(szabászat!D178=36,szabászat!G178&lt;=100),120,IF(szabászat!D178=36,szabászat!G178+20,IF(szabászat!G178&gt;=100,szabászat!G178,100))))</f>
        <v/>
      </c>
      <c r="H163" s="52" t="str">
        <f>IF(szabászat!H178="","",IF(AND(szabászat!D178=36,szabászat!H178&lt;=68),90,IF(szabászat!D178=36,szabászat!H178+20,IF(szabászat!H178&gt;=68,szabászat!H178,70))))</f>
        <v/>
      </c>
      <c r="I163" s="50" t="str">
        <f>IF(szabászat!D178="","",IF(szabászat!D178=36,18,szabászat!D178))</f>
        <v/>
      </c>
      <c r="J163" s="50" t="str">
        <f>IF(szabászat!C178="","",szabászat!C178)</f>
        <v/>
      </c>
      <c r="K163" s="53" t="str">
        <f t="shared" si="25"/>
        <v/>
      </c>
      <c r="L163" s="53" t="str">
        <f t="shared" si="26"/>
        <v/>
      </c>
      <c r="M163" s="50" t="str">
        <f>IF(szabászat!B178="","",szabászat!B178)</f>
        <v/>
      </c>
      <c r="N163" s="50" t="str">
        <f>IF(szabászat!I178="","",IF(szabászat!I178=1,"0,4mm "&amp;szabászat!$I$13,IF(szabászat!I178=2,"2mm "&amp;szabászat!$I$14,IF(szabászat!I178=3,"1mm "&amp;szabászat!$I$15,IF(szabászat!I178=4,"élléc "&amp;szabászat!$I$16)))))</f>
        <v/>
      </c>
      <c r="O163" s="50" t="str">
        <f>IF(szabászat!J178="","",IF(szabászat!J178=1,"0,4mm "&amp;szabászat!$I$13,IF(szabászat!J178=2,"2mm "&amp;szabászat!$I$14,IF(szabászat!J178=3,"1mm "&amp;szabászat!$I$15,IF(szabászat!J178=4,"élléc "&amp;szabászat!$I$16)))))</f>
        <v/>
      </c>
      <c r="P163" s="50" t="str">
        <f>IF(szabászat!K178="","",IF(szabászat!K178=1,"0,4mm "&amp;szabászat!$I$13,IF(szabászat!K178=2,"2mm "&amp;szabászat!$I$14,IF(szabászat!K178=3,"1mm "&amp;szabászat!$I$15,IF(szabászat!K178=4,"élléc "&amp;szabászat!$I$16)))))</f>
        <v/>
      </c>
      <c r="Q163" s="50" t="str">
        <f>IF(szabászat!L178="","",IF(szabászat!L178=1,"0,4mm "&amp;szabászat!$I$13,IF(szabászat!L178=2,"2mm "&amp;szabászat!$I$14,IF(szabászat!L178=3,"1mm "&amp;szabászat!$I$15,IF(szabászat!L178=4,"élléc "&amp;szabászat!$I$16)))))</f>
        <v/>
      </c>
      <c r="R163" s="51" t="str">
        <f t="shared" si="27"/>
        <v/>
      </c>
      <c r="S163" s="51" t="str">
        <f>IF(E163="","",IF(szabászat!M178="","www.suliwood.hu",#REF!))</f>
        <v/>
      </c>
      <c r="T163" s="50" t="str">
        <f t="shared" si="28"/>
        <v/>
      </c>
      <c r="U163" s="54" t="str">
        <f t="shared" si="29"/>
        <v/>
      </c>
      <c r="V163" s="56" t="str">
        <f>IF(szabászat!G178="","",IF(szabászat!D178=36,"DUPLUNG: "&amp;szabászat!G178&amp;"x"&amp;szabászat!H178,IF(AND(szabászat!G178&lt;100,szabászat!H178&lt;68),"hossz:"&amp;szabászat!G178&amp;", szél.:"&amp;szabászat!H178&amp;"mm",IF(szabászat!G178&lt;100,"hossz:"&amp;szabászat!G178&amp;"mm",IF(szabászat!H178&lt;68,"szél.:"&amp;szabászat!H178&amp;"mm","")))))</f>
        <v/>
      </c>
      <c r="X163" s="60">
        <f t="shared" si="30"/>
        <v>0</v>
      </c>
      <c r="Y163" s="60">
        <f t="shared" si="31"/>
        <v>0</v>
      </c>
      <c r="Z163" s="60">
        <f t="shared" si="32"/>
        <v>0</v>
      </c>
      <c r="AA163" s="60">
        <f t="shared" si="33"/>
        <v>0</v>
      </c>
      <c r="AB163" s="60">
        <f t="shared" si="34"/>
        <v>0</v>
      </c>
      <c r="AD163" s="60">
        <f t="shared" si="35"/>
        <v>0</v>
      </c>
    </row>
    <row r="164" spans="1:30" x14ac:dyDescent="0.25">
      <c r="A164" s="15">
        <v>160</v>
      </c>
      <c r="B164" s="48" t="str">
        <f>IF(szabászat!E179="","",szabászat!E179)</f>
        <v/>
      </c>
      <c r="C164" s="49"/>
      <c r="D164" s="49"/>
      <c r="E164" s="52" t="str">
        <f>IF(szabászat!F179="","",IF(szabászat!D179=36,szabászat!F179*2,szabászat!F179))</f>
        <v/>
      </c>
      <c r="F164" s="51" t="str">
        <f t="shared" si="24"/>
        <v/>
      </c>
      <c r="G164" s="52" t="str">
        <f>IF(szabászat!G179="","",IF(AND(szabászat!D179=36,szabászat!G179&lt;=100),120,IF(szabászat!D179=36,szabászat!G179+20,IF(szabászat!G179&gt;=100,szabászat!G179,100))))</f>
        <v/>
      </c>
      <c r="H164" s="52" t="str">
        <f>IF(szabászat!H179="","",IF(AND(szabászat!D179=36,szabászat!H179&lt;=68),90,IF(szabászat!D179=36,szabászat!H179+20,IF(szabászat!H179&gt;=68,szabászat!H179,70))))</f>
        <v/>
      </c>
      <c r="I164" s="50" t="str">
        <f>IF(szabászat!D179="","",IF(szabászat!D179=36,18,szabászat!D179))</f>
        <v/>
      </c>
      <c r="J164" s="50" t="str">
        <f>IF(szabászat!C179="","",szabászat!C179)</f>
        <v/>
      </c>
      <c r="K164" s="53" t="str">
        <f t="shared" si="25"/>
        <v/>
      </c>
      <c r="L164" s="53" t="str">
        <f t="shared" si="26"/>
        <v/>
      </c>
      <c r="M164" s="50" t="str">
        <f>IF(szabászat!B179="","",szabászat!B179)</f>
        <v/>
      </c>
      <c r="N164" s="50" t="str">
        <f>IF(szabászat!I179="","",IF(szabászat!I179=1,"0,4mm "&amp;szabászat!$I$13,IF(szabászat!I179=2,"2mm "&amp;szabászat!$I$14,IF(szabászat!I179=3,"1mm "&amp;szabászat!$I$15,IF(szabászat!I179=4,"élléc "&amp;szabászat!$I$16)))))</f>
        <v/>
      </c>
      <c r="O164" s="50" t="str">
        <f>IF(szabászat!J179="","",IF(szabászat!J179=1,"0,4mm "&amp;szabászat!$I$13,IF(szabászat!J179=2,"2mm "&amp;szabászat!$I$14,IF(szabászat!J179=3,"1mm "&amp;szabászat!$I$15,IF(szabászat!J179=4,"élléc "&amp;szabászat!$I$16)))))</f>
        <v/>
      </c>
      <c r="P164" s="50" t="str">
        <f>IF(szabászat!K179="","",IF(szabászat!K179=1,"0,4mm "&amp;szabászat!$I$13,IF(szabászat!K179=2,"2mm "&amp;szabászat!$I$14,IF(szabászat!K179=3,"1mm "&amp;szabászat!$I$15,IF(szabászat!K179=4,"élléc "&amp;szabászat!$I$16)))))</f>
        <v/>
      </c>
      <c r="Q164" s="50" t="str">
        <f>IF(szabászat!L179="","",IF(szabászat!L179=1,"0,4mm "&amp;szabászat!$I$13,IF(szabászat!L179=2,"2mm "&amp;szabászat!$I$14,IF(szabászat!L179=3,"1mm "&amp;szabászat!$I$15,IF(szabászat!L179=4,"élléc "&amp;szabászat!$I$16)))))</f>
        <v/>
      </c>
      <c r="R164" s="51" t="str">
        <f t="shared" si="27"/>
        <v/>
      </c>
      <c r="S164" s="51" t="str">
        <f>IF(E164="","",IF(szabászat!M179="","www.suliwood.hu",#REF!))</f>
        <v/>
      </c>
      <c r="T164" s="50" t="str">
        <f t="shared" si="28"/>
        <v/>
      </c>
      <c r="U164" s="54" t="str">
        <f t="shared" si="29"/>
        <v/>
      </c>
      <c r="V164" s="56" t="str">
        <f>IF(szabászat!G179="","",IF(szabászat!D179=36,"DUPLUNG: "&amp;szabászat!G179&amp;"x"&amp;szabászat!H179,IF(AND(szabászat!G179&lt;100,szabászat!H179&lt;68),"hossz:"&amp;szabászat!G179&amp;", szél.:"&amp;szabászat!H179&amp;"mm",IF(szabászat!G179&lt;100,"hossz:"&amp;szabászat!G179&amp;"mm",IF(szabászat!H179&lt;68,"szél.:"&amp;szabászat!H179&amp;"mm","")))))</f>
        <v/>
      </c>
      <c r="X164" s="60">
        <f t="shared" si="30"/>
        <v>0</v>
      </c>
      <c r="Y164" s="60">
        <f t="shared" si="31"/>
        <v>0</v>
      </c>
      <c r="Z164" s="60">
        <f t="shared" si="32"/>
        <v>0</v>
      </c>
      <c r="AA164" s="60">
        <f t="shared" si="33"/>
        <v>0</v>
      </c>
      <c r="AB164" s="60">
        <f t="shared" si="34"/>
        <v>0</v>
      </c>
      <c r="AD164" s="60">
        <f t="shared" si="35"/>
        <v>0</v>
      </c>
    </row>
    <row r="165" spans="1:30" x14ac:dyDescent="0.25">
      <c r="A165" s="15">
        <v>161</v>
      </c>
      <c r="B165" s="48" t="str">
        <f>IF(szabászat!E180="","",szabászat!E180)</f>
        <v/>
      </c>
      <c r="C165" s="49"/>
      <c r="D165" s="49"/>
      <c r="E165" s="52" t="str">
        <f>IF(szabászat!F180="","",IF(szabászat!D180=36,szabászat!F180*2,szabászat!F180))</f>
        <v/>
      </c>
      <c r="F165" s="51" t="str">
        <f t="shared" si="24"/>
        <v/>
      </c>
      <c r="G165" s="52" t="str">
        <f>IF(szabászat!G180="","",IF(AND(szabászat!D180=36,szabászat!G180&lt;=100),120,IF(szabászat!D180=36,szabászat!G180+20,IF(szabászat!G180&gt;=100,szabászat!G180,100))))</f>
        <v/>
      </c>
      <c r="H165" s="52" t="str">
        <f>IF(szabászat!H180="","",IF(AND(szabászat!D180=36,szabászat!H180&lt;=68),90,IF(szabászat!D180=36,szabászat!H180+20,IF(szabászat!H180&gt;=68,szabászat!H180,70))))</f>
        <v/>
      </c>
      <c r="I165" s="50" t="str">
        <f>IF(szabászat!D180="","",IF(szabászat!D180=36,18,szabászat!D180))</f>
        <v/>
      </c>
      <c r="J165" s="50" t="str">
        <f>IF(szabászat!C180="","",szabászat!C180)</f>
        <v/>
      </c>
      <c r="K165" s="53" t="str">
        <f t="shared" si="25"/>
        <v/>
      </c>
      <c r="L165" s="53" t="str">
        <f t="shared" si="26"/>
        <v/>
      </c>
      <c r="M165" s="50" t="str">
        <f>IF(szabászat!B180="","",szabászat!B180)</f>
        <v/>
      </c>
      <c r="N165" s="50" t="str">
        <f>IF(szabászat!I180="","",IF(szabászat!I180=1,"0,4mm "&amp;szabászat!$I$13,IF(szabászat!I180=2,"2mm "&amp;szabászat!$I$14,IF(szabászat!I180=3,"1mm "&amp;szabászat!$I$15,IF(szabászat!I180=4,"élléc "&amp;szabászat!$I$16)))))</f>
        <v/>
      </c>
      <c r="O165" s="50" t="str">
        <f>IF(szabászat!J180="","",IF(szabászat!J180=1,"0,4mm "&amp;szabászat!$I$13,IF(szabászat!J180=2,"2mm "&amp;szabászat!$I$14,IF(szabászat!J180=3,"1mm "&amp;szabászat!$I$15,IF(szabászat!J180=4,"élléc "&amp;szabászat!$I$16)))))</f>
        <v/>
      </c>
      <c r="P165" s="50" t="str">
        <f>IF(szabászat!K180="","",IF(szabászat!K180=1,"0,4mm "&amp;szabászat!$I$13,IF(szabászat!K180=2,"2mm "&amp;szabászat!$I$14,IF(szabászat!K180=3,"1mm "&amp;szabászat!$I$15,IF(szabászat!K180=4,"élléc "&amp;szabászat!$I$16)))))</f>
        <v/>
      </c>
      <c r="Q165" s="50" t="str">
        <f>IF(szabászat!L180="","",IF(szabászat!L180=1,"0,4mm "&amp;szabászat!$I$13,IF(szabászat!L180=2,"2mm "&amp;szabászat!$I$14,IF(szabászat!L180=3,"1mm "&amp;szabászat!$I$15,IF(szabászat!L180=4,"élléc "&amp;szabászat!$I$16)))))</f>
        <v/>
      </c>
      <c r="R165" s="51" t="str">
        <f t="shared" si="27"/>
        <v/>
      </c>
      <c r="S165" s="51" t="str">
        <f>IF(E165="","",IF(szabászat!M180="","www.suliwood.hu",#REF!))</f>
        <v/>
      </c>
      <c r="T165" s="50" t="str">
        <f t="shared" si="28"/>
        <v/>
      </c>
      <c r="U165" s="54" t="str">
        <f t="shared" si="29"/>
        <v/>
      </c>
      <c r="V165" s="56" t="str">
        <f>IF(szabászat!G180="","",IF(szabászat!D180=36,"DUPLUNG: "&amp;szabászat!G180&amp;"x"&amp;szabászat!H180,IF(AND(szabászat!G180&lt;100,szabászat!H180&lt;68),"hossz:"&amp;szabászat!G180&amp;", szél.:"&amp;szabászat!H180&amp;"mm",IF(szabászat!G180&lt;100,"hossz:"&amp;szabászat!G180&amp;"mm",IF(szabászat!H180&lt;68,"szél.:"&amp;szabászat!H180&amp;"mm","")))))</f>
        <v/>
      </c>
      <c r="X165" s="60">
        <f t="shared" si="30"/>
        <v>0</v>
      </c>
      <c r="Y165" s="60">
        <f t="shared" si="31"/>
        <v>0</v>
      </c>
      <c r="Z165" s="60">
        <f t="shared" si="32"/>
        <v>0</v>
      </c>
      <c r="AA165" s="60">
        <f t="shared" si="33"/>
        <v>0</v>
      </c>
      <c r="AB165" s="60">
        <f t="shared" si="34"/>
        <v>0</v>
      </c>
      <c r="AD165" s="60">
        <f t="shared" si="35"/>
        <v>0</v>
      </c>
    </row>
    <row r="166" spans="1:30" x14ac:dyDescent="0.25">
      <c r="A166" s="15">
        <v>162</v>
      </c>
      <c r="B166" s="48" t="str">
        <f>IF(szabászat!E181="","",szabászat!E181)</f>
        <v/>
      </c>
      <c r="C166" s="49"/>
      <c r="D166" s="49"/>
      <c r="E166" s="52" t="str">
        <f>IF(szabászat!F181="","",IF(szabászat!D181=36,szabászat!F181*2,szabászat!F181))</f>
        <v/>
      </c>
      <c r="F166" s="51" t="str">
        <f t="shared" si="24"/>
        <v/>
      </c>
      <c r="G166" s="52" t="str">
        <f>IF(szabászat!G181="","",IF(AND(szabászat!D181=36,szabászat!G181&lt;=100),120,IF(szabászat!D181=36,szabászat!G181+20,IF(szabászat!G181&gt;=100,szabászat!G181,100))))</f>
        <v/>
      </c>
      <c r="H166" s="52" t="str">
        <f>IF(szabászat!H181="","",IF(AND(szabászat!D181=36,szabászat!H181&lt;=68),90,IF(szabászat!D181=36,szabászat!H181+20,IF(szabászat!H181&gt;=68,szabászat!H181,70))))</f>
        <v/>
      </c>
      <c r="I166" s="50" t="str">
        <f>IF(szabászat!D181="","",IF(szabászat!D181=36,18,szabászat!D181))</f>
        <v/>
      </c>
      <c r="J166" s="50" t="str">
        <f>IF(szabászat!C181="","",szabászat!C181)</f>
        <v/>
      </c>
      <c r="K166" s="53" t="str">
        <f t="shared" si="25"/>
        <v/>
      </c>
      <c r="L166" s="53" t="str">
        <f t="shared" si="26"/>
        <v/>
      </c>
      <c r="M166" s="50" t="str">
        <f>IF(szabászat!B181="","",szabászat!B181)</f>
        <v/>
      </c>
      <c r="N166" s="50" t="str">
        <f>IF(szabászat!I181="","",IF(szabászat!I181=1,"0,4mm "&amp;szabászat!$I$13,IF(szabászat!I181=2,"2mm "&amp;szabászat!$I$14,IF(szabászat!I181=3,"1mm "&amp;szabászat!$I$15,IF(szabászat!I181=4,"élléc "&amp;szabászat!$I$16)))))</f>
        <v/>
      </c>
      <c r="O166" s="50" t="str">
        <f>IF(szabászat!J181="","",IF(szabászat!J181=1,"0,4mm "&amp;szabászat!$I$13,IF(szabászat!J181=2,"2mm "&amp;szabászat!$I$14,IF(szabászat!J181=3,"1mm "&amp;szabászat!$I$15,IF(szabászat!J181=4,"élléc "&amp;szabászat!$I$16)))))</f>
        <v/>
      </c>
      <c r="P166" s="50" t="str">
        <f>IF(szabászat!K181="","",IF(szabászat!K181=1,"0,4mm "&amp;szabászat!$I$13,IF(szabászat!K181=2,"2mm "&amp;szabászat!$I$14,IF(szabászat!K181=3,"1mm "&amp;szabászat!$I$15,IF(szabászat!K181=4,"élléc "&amp;szabászat!$I$16)))))</f>
        <v/>
      </c>
      <c r="Q166" s="50" t="str">
        <f>IF(szabászat!L181="","",IF(szabászat!L181=1,"0,4mm "&amp;szabászat!$I$13,IF(szabászat!L181=2,"2mm "&amp;szabászat!$I$14,IF(szabászat!L181=3,"1mm "&amp;szabászat!$I$15,IF(szabászat!L181=4,"élléc "&amp;szabászat!$I$16)))))</f>
        <v/>
      </c>
      <c r="R166" s="51" t="str">
        <f t="shared" si="27"/>
        <v/>
      </c>
      <c r="S166" s="51" t="str">
        <f>IF(E166="","",IF(szabászat!M181="","www.suliwood.hu",#REF!))</f>
        <v/>
      </c>
      <c r="T166" s="50" t="str">
        <f t="shared" si="28"/>
        <v/>
      </c>
      <c r="U166" s="54" t="str">
        <f t="shared" si="29"/>
        <v/>
      </c>
      <c r="V166" s="56" t="str">
        <f>IF(szabászat!G181="","",IF(szabászat!D181=36,"DUPLUNG: "&amp;szabászat!G181&amp;"x"&amp;szabászat!H181,IF(AND(szabászat!G181&lt;100,szabászat!H181&lt;68),"hossz:"&amp;szabászat!G181&amp;", szél.:"&amp;szabászat!H181&amp;"mm",IF(szabászat!G181&lt;100,"hossz:"&amp;szabászat!G181&amp;"mm",IF(szabászat!H181&lt;68,"szél.:"&amp;szabászat!H181&amp;"mm","")))))</f>
        <v/>
      </c>
      <c r="X166" s="60">
        <f t="shared" si="30"/>
        <v>0</v>
      </c>
      <c r="Y166" s="60">
        <f t="shared" si="31"/>
        <v>0</v>
      </c>
      <c r="Z166" s="60">
        <f t="shared" si="32"/>
        <v>0</v>
      </c>
      <c r="AA166" s="60">
        <f t="shared" si="33"/>
        <v>0</v>
      </c>
      <c r="AB166" s="60">
        <f t="shared" si="34"/>
        <v>0</v>
      </c>
      <c r="AD166" s="60">
        <f t="shared" si="35"/>
        <v>0</v>
      </c>
    </row>
    <row r="167" spans="1:30" x14ac:dyDescent="0.25">
      <c r="A167" s="15">
        <v>163</v>
      </c>
      <c r="B167" s="48" t="str">
        <f>IF(szabászat!E182="","",szabászat!E182)</f>
        <v/>
      </c>
      <c r="C167" s="49"/>
      <c r="D167" s="49"/>
      <c r="E167" s="52" t="str">
        <f>IF(szabászat!F182="","",IF(szabászat!D182=36,szabászat!F182*2,szabászat!F182))</f>
        <v/>
      </c>
      <c r="F167" s="51" t="str">
        <f t="shared" si="24"/>
        <v/>
      </c>
      <c r="G167" s="52" t="str">
        <f>IF(szabászat!G182="","",IF(AND(szabászat!D182=36,szabászat!G182&lt;=100),120,IF(szabászat!D182=36,szabászat!G182+20,IF(szabászat!G182&gt;=100,szabászat!G182,100))))</f>
        <v/>
      </c>
      <c r="H167" s="52" t="str">
        <f>IF(szabászat!H182="","",IF(AND(szabászat!D182=36,szabászat!H182&lt;=68),90,IF(szabászat!D182=36,szabászat!H182+20,IF(szabászat!H182&gt;=68,szabászat!H182,70))))</f>
        <v/>
      </c>
      <c r="I167" s="50" t="str">
        <f>IF(szabászat!D182="","",IF(szabászat!D182=36,18,szabászat!D182))</f>
        <v/>
      </c>
      <c r="J167" s="50" t="str">
        <f>IF(szabászat!C182="","",szabászat!C182)</f>
        <v/>
      </c>
      <c r="K167" s="53" t="str">
        <f t="shared" si="25"/>
        <v/>
      </c>
      <c r="L167" s="53" t="str">
        <f t="shared" si="26"/>
        <v/>
      </c>
      <c r="M167" s="50" t="str">
        <f>IF(szabászat!B182="","",szabászat!B182)</f>
        <v/>
      </c>
      <c r="N167" s="50" t="str">
        <f>IF(szabászat!I182="","",IF(szabászat!I182=1,"0,4mm "&amp;szabászat!$I$13,IF(szabászat!I182=2,"2mm "&amp;szabászat!$I$14,IF(szabászat!I182=3,"1mm "&amp;szabászat!$I$15,IF(szabászat!I182=4,"élléc "&amp;szabászat!$I$16)))))</f>
        <v/>
      </c>
      <c r="O167" s="50" t="str">
        <f>IF(szabászat!J182="","",IF(szabászat!J182=1,"0,4mm "&amp;szabászat!$I$13,IF(szabászat!J182=2,"2mm "&amp;szabászat!$I$14,IF(szabászat!J182=3,"1mm "&amp;szabászat!$I$15,IF(szabászat!J182=4,"élléc "&amp;szabászat!$I$16)))))</f>
        <v/>
      </c>
      <c r="P167" s="50" t="str">
        <f>IF(szabászat!K182="","",IF(szabászat!K182=1,"0,4mm "&amp;szabászat!$I$13,IF(szabászat!K182=2,"2mm "&amp;szabászat!$I$14,IF(szabászat!K182=3,"1mm "&amp;szabászat!$I$15,IF(szabászat!K182=4,"élléc "&amp;szabászat!$I$16)))))</f>
        <v/>
      </c>
      <c r="Q167" s="50" t="str">
        <f>IF(szabászat!L182="","",IF(szabászat!L182=1,"0,4mm "&amp;szabászat!$I$13,IF(szabászat!L182=2,"2mm "&amp;szabászat!$I$14,IF(szabászat!L182=3,"1mm "&amp;szabászat!$I$15,IF(szabászat!L182=4,"élléc "&amp;szabászat!$I$16)))))</f>
        <v/>
      </c>
      <c r="R167" s="51" t="str">
        <f t="shared" si="27"/>
        <v/>
      </c>
      <c r="S167" s="51" t="str">
        <f>IF(E167="","",IF(szabászat!M182="","www.suliwood.hu",#REF!))</f>
        <v/>
      </c>
      <c r="T167" s="50" t="str">
        <f t="shared" si="28"/>
        <v/>
      </c>
      <c r="U167" s="54" t="str">
        <f t="shared" si="29"/>
        <v/>
      </c>
      <c r="V167" s="56" t="str">
        <f>IF(szabászat!G182="","",IF(szabászat!D182=36,"DUPLUNG: "&amp;szabászat!G182&amp;"x"&amp;szabászat!H182,IF(AND(szabászat!G182&lt;100,szabászat!H182&lt;68),"hossz:"&amp;szabászat!G182&amp;", szél.:"&amp;szabászat!H182&amp;"mm",IF(szabászat!G182&lt;100,"hossz:"&amp;szabászat!G182&amp;"mm",IF(szabászat!H182&lt;68,"szél.:"&amp;szabászat!H182&amp;"mm","")))))</f>
        <v/>
      </c>
      <c r="X167" s="60">
        <f t="shared" si="30"/>
        <v>0</v>
      </c>
      <c r="Y167" s="60">
        <f t="shared" si="31"/>
        <v>0</v>
      </c>
      <c r="Z167" s="60">
        <f t="shared" si="32"/>
        <v>0</v>
      </c>
      <c r="AA167" s="60">
        <f t="shared" si="33"/>
        <v>0</v>
      </c>
      <c r="AB167" s="60">
        <f t="shared" si="34"/>
        <v>0</v>
      </c>
      <c r="AD167" s="60">
        <f t="shared" si="35"/>
        <v>0</v>
      </c>
    </row>
    <row r="168" spans="1:30" x14ac:dyDescent="0.25">
      <c r="A168" s="15">
        <v>164</v>
      </c>
      <c r="B168" s="48" t="str">
        <f>IF(szabászat!E183="","",szabászat!E183)</f>
        <v/>
      </c>
      <c r="C168" s="49"/>
      <c r="D168" s="49"/>
      <c r="E168" s="52" t="str">
        <f>IF(szabászat!F183="","",IF(szabászat!D183=36,szabászat!F183*2,szabászat!F183))</f>
        <v/>
      </c>
      <c r="F168" s="51" t="str">
        <f t="shared" si="24"/>
        <v/>
      </c>
      <c r="G168" s="52" t="str">
        <f>IF(szabászat!G183="","",IF(AND(szabászat!D183=36,szabászat!G183&lt;=100),120,IF(szabászat!D183=36,szabászat!G183+20,IF(szabászat!G183&gt;=100,szabászat!G183,100))))</f>
        <v/>
      </c>
      <c r="H168" s="52" t="str">
        <f>IF(szabászat!H183="","",IF(AND(szabászat!D183=36,szabászat!H183&lt;=68),90,IF(szabászat!D183=36,szabászat!H183+20,IF(szabászat!H183&gt;=68,szabászat!H183,70))))</f>
        <v/>
      </c>
      <c r="I168" s="50" t="str">
        <f>IF(szabászat!D183="","",IF(szabászat!D183=36,18,szabászat!D183))</f>
        <v/>
      </c>
      <c r="J168" s="50" t="str">
        <f>IF(szabászat!C183="","",szabászat!C183)</f>
        <v/>
      </c>
      <c r="K168" s="53" t="str">
        <f t="shared" si="25"/>
        <v/>
      </c>
      <c r="L168" s="53" t="str">
        <f t="shared" si="26"/>
        <v/>
      </c>
      <c r="M168" s="50" t="str">
        <f>IF(szabászat!B183="","",szabászat!B183)</f>
        <v/>
      </c>
      <c r="N168" s="50" t="str">
        <f>IF(szabászat!I183="","",IF(szabászat!I183=1,"0,4mm "&amp;szabászat!$I$13,IF(szabászat!I183=2,"2mm "&amp;szabászat!$I$14,IF(szabászat!I183=3,"1mm "&amp;szabászat!$I$15,IF(szabászat!I183=4,"élléc "&amp;szabászat!$I$16)))))</f>
        <v/>
      </c>
      <c r="O168" s="50" t="str">
        <f>IF(szabászat!J183="","",IF(szabászat!J183=1,"0,4mm "&amp;szabászat!$I$13,IF(szabászat!J183=2,"2mm "&amp;szabászat!$I$14,IF(szabászat!J183=3,"1mm "&amp;szabászat!$I$15,IF(szabászat!J183=4,"élléc "&amp;szabászat!$I$16)))))</f>
        <v/>
      </c>
      <c r="P168" s="50" t="str">
        <f>IF(szabászat!K183="","",IF(szabászat!K183=1,"0,4mm "&amp;szabászat!$I$13,IF(szabászat!K183=2,"2mm "&amp;szabászat!$I$14,IF(szabászat!K183=3,"1mm "&amp;szabászat!$I$15,IF(szabászat!K183=4,"élléc "&amp;szabászat!$I$16)))))</f>
        <v/>
      </c>
      <c r="Q168" s="50" t="str">
        <f>IF(szabászat!L183="","",IF(szabászat!L183=1,"0,4mm "&amp;szabászat!$I$13,IF(szabászat!L183=2,"2mm "&amp;szabászat!$I$14,IF(szabászat!L183=3,"1mm "&amp;szabászat!$I$15,IF(szabászat!L183=4,"élléc "&amp;szabászat!$I$16)))))</f>
        <v/>
      </c>
      <c r="R168" s="51" t="str">
        <f t="shared" si="27"/>
        <v/>
      </c>
      <c r="S168" s="51" t="str">
        <f>IF(E168="","",IF(szabászat!M183="","www.suliwood.hu",#REF!))</f>
        <v/>
      </c>
      <c r="T168" s="50" t="str">
        <f t="shared" si="28"/>
        <v/>
      </c>
      <c r="U168" s="54" t="str">
        <f t="shared" si="29"/>
        <v/>
      </c>
      <c r="V168" s="56" t="str">
        <f>IF(szabászat!G183="","",IF(szabászat!D183=36,"DUPLUNG: "&amp;szabászat!G183&amp;"x"&amp;szabászat!H183,IF(AND(szabászat!G183&lt;100,szabászat!H183&lt;68),"hossz:"&amp;szabászat!G183&amp;", szél.:"&amp;szabászat!H183&amp;"mm",IF(szabászat!G183&lt;100,"hossz:"&amp;szabászat!G183&amp;"mm",IF(szabászat!H183&lt;68,"szél.:"&amp;szabászat!H183&amp;"mm","")))))</f>
        <v/>
      </c>
      <c r="X168" s="60">
        <f t="shared" si="30"/>
        <v>0</v>
      </c>
      <c r="Y168" s="60">
        <f t="shared" si="31"/>
        <v>0</v>
      </c>
      <c r="Z168" s="60">
        <f t="shared" si="32"/>
        <v>0</v>
      </c>
      <c r="AA168" s="60">
        <f t="shared" si="33"/>
        <v>0</v>
      </c>
      <c r="AB168" s="60">
        <f t="shared" si="34"/>
        <v>0</v>
      </c>
      <c r="AD168" s="60">
        <f t="shared" si="35"/>
        <v>0</v>
      </c>
    </row>
    <row r="169" spans="1:30" x14ac:dyDescent="0.25">
      <c r="A169" s="15">
        <v>165</v>
      </c>
      <c r="B169" s="48" t="str">
        <f>IF(szabászat!E184="","",szabászat!E184)</f>
        <v/>
      </c>
      <c r="C169" s="49"/>
      <c r="D169" s="49"/>
      <c r="E169" s="52" t="str">
        <f>IF(szabászat!F184="","",IF(szabászat!D184=36,szabászat!F184*2,szabászat!F184))</f>
        <v/>
      </c>
      <c r="F169" s="51" t="str">
        <f t="shared" si="24"/>
        <v/>
      </c>
      <c r="G169" s="52" t="str">
        <f>IF(szabászat!G184="","",IF(AND(szabászat!D184=36,szabászat!G184&lt;=100),120,IF(szabászat!D184=36,szabászat!G184+20,IF(szabászat!G184&gt;=100,szabászat!G184,100))))</f>
        <v/>
      </c>
      <c r="H169" s="52" t="str">
        <f>IF(szabászat!H184="","",IF(AND(szabászat!D184=36,szabászat!H184&lt;=68),90,IF(szabászat!D184=36,szabászat!H184+20,IF(szabászat!H184&gt;=68,szabászat!H184,70))))</f>
        <v/>
      </c>
      <c r="I169" s="50" t="str">
        <f>IF(szabászat!D184="","",IF(szabászat!D184=36,18,szabászat!D184))</f>
        <v/>
      </c>
      <c r="J169" s="50" t="str">
        <f>IF(szabászat!C184="","",szabászat!C184)</f>
        <v/>
      </c>
      <c r="K169" s="53" t="str">
        <f t="shared" si="25"/>
        <v/>
      </c>
      <c r="L169" s="53" t="str">
        <f t="shared" si="26"/>
        <v/>
      </c>
      <c r="M169" s="50" t="str">
        <f>IF(szabászat!B184="","",szabászat!B184)</f>
        <v/>
      </c>
      <c r="N169" s="50" t="str">
        <f>IF(szabászat!I184="","",IF(szabászat!I184=1,"0,4mm "&amp;szabászat!$I$13,IF(szabászat!I184=2,"2mm "&amp;szabászat!$I$14,IF(szabászat!I184=3,"1mm "&amp;szabászat!$I$15,IF(szabászat!I184=4,"élléc "&amp;szabászat!$I$16)))))</f>
        <v/>
      </c>
      <c r="O169" s="50" t="str">
        <f>IF(szabászat!J184="","",IF(szabászat!J184=1,"0,4mm "&amp;szabászat!$I$13,IF(szabászat!J184=2,"2mm "&amp;szabászat!$I$14,IF(szabászat!J184=3,"1mm "&amp;szabászat!$I$15,IF(szabászat!J184=4,"élléc "&amp;szabászat!$I$16)))))</f>
        <v/>
      </c>
      <c r="P169" s="50" t="str">
        <f>IF(szabászat!K184="","",IF(szabászat!K184=1,"0,4mm "&amp;szabászat!$I$13,IF(szabászat!K184=2,"2mm "&amp;szabászat!$I$14,IF(szabászat!K184=3,"1mm "&amp;szabászat!$I$15,IF(szabászat!K184=4,"élléc "&amp;szabászat!$I$16)))))</f>
        <v/>
      </c>
      <c r="Q169" s="50" t="str">
        <f>IF(szabászat!L184="","",IF(szabászat!L184=1,"0,4mm "&amp;szabászat!$I$13,IF(szabászat!L184=2,"2mm "&amp;szabászat!$I$14,IF(szabászat!L184=3,"1mm "&amp;szabászat!$I$15,IF(szabászat!L184=4,"élléc "&amp;szabászat!$I$16)))))</f>
        <v/>
      </c>
      <c r="R169" s="51" t="str">
        <f t="shared" si="27"/>
        <v/>
      </c>
      <c r="S169" s="51" t="str">
        <f>IF(E169="","",IF(szabászat!M184="","www.suliwood.hu",#REF!))</f>
        <v/>
      </c>
      <c r="T169" s="50" t="str">
        <f t="shared" si="28"/>
        <v/>
      </c>
      <c r="U169" s="54" t="str">
        <f t="shared" si="29"/>
        <v/>
      </c>
      <c r="V169" s="56" t="str">
        <f>IF(szabászat!G184="","",IF(szabászat!D184=36,"DUPLUNG: "&amp;szabászat!G184&amp;"x"&amp;szabászat!H184,IF(AND(szabászat!G184&lt;100,szabászat!H184&lt;68),"hossz:"&amp;szabászat!G184&amp;", szél.:"&amp;szabászat!H184&amp;"mm",IF(szabászat!G184&lt;100,"hossz:"&amp;szabászat!G184&amp;"mm",IF(szabászat!H184&lt;68,"szél.:"&amp;szabászat!H184&amp;"mm","")))))</f>
        <v/>
      </c>
      <c r="X169" s="60">
        <f t="shared" si="30"/>
        <v>0</v>
      </c>
      <c r="Y169" s="60">
        <f t="shared" si="31"/>
        <v>0</v>
      </c>
      <c r="Z169" s="60">
        <f t="shared" si="32"/>
        <v>0</v>
      </c>
      <c r="AA169" s="60">
        <f t="shared" si="33"/>
        <v>0</v>
      </c>
      <c r="AB169" s="60">
        <f t="shared" si="34"/>
        <v>0</v>
      </c>
      <c r="AD169" s="60">
        <f t="shared" si="35"/>
        <v>0</v>
      </c>
    </row>
    <row r="170" spans="1:30" x14ac:dyDescent="0.25">
      <c r="A170" s="15">
        <v>166</v>
      </c>
      <c r="B170" s="48" t="str">
        <f>IF(szabászat!E185="","",szabászat!E185)</f>
        <v/>
      </c>
      <c r="C170" s="49"/>
      <c r="D170" s="49"/>
      <c r="E170" s="52" t="str">
        <f>IF(szabászat!F185="","",IF(szabászat!D185=36,szabászat!F185*2,szabászat!F185))</f>
        <v/>
      </c>
      <c r="F170" s="51" t="str">
        <f t="shared" si="24"/>
        <v/>
      </c>
      <c r="G170" s="52" t="str">
        <f>IF(szabászat!G185="","",IF(AND(szabászat!D185=36,szabászat!G185&lt;=100),120,IF(szabászat!D185=36,szabászat!G185+20,IF(szabászat!G185&gt;=100,szabászat!G185,100))))</f>
        <v/>
      </c>
      <c r="H170" s="52" t="str">
        <f>IF(szabászat!H185="","",IF(AND(szabászat!D185=36,szabászat!H185&lt;=68),90,IF(szabászat!D185=36,szabászat!H185+20,IF(szabászat!H185&gt;=68,szabászat!H185,70))))</f>
        <v/>
      </c>
      <c r="I170" s="50" t="str">
        <f>IF(szabászat!D185="","",IF(szabászat!D185=36,18,szabászat!D185))</f>
        <v/>
      </c>
      <c r="J170" s="50" t="str">
        <f>IF(szabászat!C185="","",szabászat!C185)</f>
        <v/>
      </c>
      <c r="K170" s="53" t="str">
        <f t="shared" si="25"/>
        <v/>
      </c>
      <c r="L170" s="53" t="str">
        <f t="shared" si="26"/>
        <v/>
      </c>
      <c r="M170" s="50" t="str">
        <f>IF(szabászat!B185="","",szabászat!B185)</f>
        <v/>
      </c>
      <c r="N170" s="50" t="str">
        <f>IF(szabászat!I185="","",IF(szabászat!I185=1,"0,4mm "&amp;szabászat!$I$13,IF(szabászat!I185=2,"2mm "&amp;szabászat!$I$14,IF(szabászat!I185=3,"1mm "&amp;szabászat!$I$15,IF(szabászat!I185=4,"élléc "&amp;szabászat!$I$16)))))</f>
        <v/>
      </c>
      <c r="O170" s="50" t="str">
        <f>IF(szabászat!J185="","",IF(szabászat!J185=1,"0,4mm "&amp;szabászat!$I$13,IF(szabászat!J185=2,"2mm "&amp;szabászat!$I$14,IF(szabászat!J185=3,"1mm "&amp;szabászat!$I$15,IF(szabászat!J185=4,"élléc "&amp;szabászat!$I$16)))))</f>
        <v/>
      </c>
      <c r="P170" s="50" t="str">
        <f>IF(szabászat!K185="","",IF(szabászat!K185=1,"0,4mm "&amp;szabászat!$I$13,IF(szabászat!K185=2,"2mm "&amp;szabászat!$I$14,IF(szabászat!K185=3,"1mm "&amp;szabászat!$I$15,IF(szabászat!K185=4,"élléc "&amp;szabászat!$I$16)))))</f>
        <v/>
      </c>
      <c r="Q170" s="50" t="str">
        <f>IF(szabászat!L185="","",IF(szabászat!L185=1,"0,4mm "&amp;szabászat!$I$13,IF(szabászat!L185=2,"2mm "&amp;szabászat!$I$14,IF(szabászat!L185=3,"1mm "&amp;szabászat!$I$15,IF(szabászat!L185=4,"élléc "&amp;szabászat!$I$16)))))</f>
        <v/>
      </c>
      <c r="R170" s="51" t="str">
        <f t="shared" si="27"/>
        <v/>
      </c>
      <c r="S170" s="51" t="str">
        <f>IF(E170="","",IF(szabászat!M185="","www.suliwood.hu",#REF!))</f>
        <v/>
      </c>
      <c r="T170" s="50" t="str">
        <f t="shared" si="28"/>
        <v/>
      </c>
      <c r="U170" s="54" t="str">
        <f t="shared" si="29"/>
        <v/>
      </c>
      <c r="V170" s="56" t="str">
        <f>IF(szabászat!G185="","",IF(szabászat!D185=36,"DUPLUNG: "&amp;szabászat!G185&amp;"x"&amp;szabászat!H185,IF(AND(szabászat!G185&lt;100,szabászat!H185&lt;68),"hossz:"&amp;szabászat!G185&amp;", szél.:"&amp;szabászat!H185&amp;"mm",IF(szabászat!G185&lt;100,"hossz:"&amp;szabászat!G185&amp;"mm",IF(szabászat!H185&lt;68,"szél.:"&amp;szabászat!H185&amp;"mm","")))))</f>
        <v/>
      </c>
      <c r="X170" s="60">
        <f t="shared" si="30"/>
        <v>0</v>
      </c>
      <c r="Y170" s="60">
        <f t="shared" si="31"/>
        <v>0</v>
      </c>
      <c r="Z170" s="60">
        <f t="shared" si="32"/>
        <v>0</v>
      </c>
      <c r="AA170" s="60">
        <f t="shared" si="33"/>
        <v>0</v>
      </c>
      <c r="AB170" s="60">
        <f t="shared" si="34"/>
        <v>0</v>
      </c>
      <c r="AD170" s="60">
        <f t="shared" si="35"/>
        <v>0</v>
      </c>
    </row>
    <row r="171" spans="1:30" x14ac:dyDescent="0.25">
      <c r="A171" s="15">
        <v>167</v>
      </c>
      <c r="B171" s="48" t="str">
        <f>IF(szabászat!E186="","",szabászat!E186)</f>
        <v/>
      </c>
      <c r="C171" s="49"/>
      <c r="D171" s="49"/>
      <c r="E171" s="52" t="str">
        <f>IF(szabászat!F186="","",IF(szabászat!D186=36,szabászat!F186*2,szabászat!F186))</f>
        <v/>
      </c>
      <c r="F171" s="51" t="str">
        <f t="shared" si="24"/>
        <v/>
      </c>
      <c r="G171" s="52" t="str">
        <f>IF(szabászat!G186="","",IF(AND(szabászat!D186=36,szabászat!G186&lt;=100),120,IF(szabászat!D186=36,szabászat!G186+20,IF(szabászat!G186&gt;=100,szabászat!G186,100))))</f>
        <v/>
      </c>
      <c r="H171" s="52" t="str">
        <f>IF(szabászat!H186="","",IF(AND(szabászat!D186=36,szabászat!H186&lt;=68),90,IF(szabászat!D186=36,szabászat!H186+20,IF(szabászat!H186&gt;=68,szabászat!H186,70))))</f>
        <v/>
      </c>
      <c r="I171" s="50" t="str">
        <f>IF(szabászat!D186="","",IF(szabászat!D186=36,18,szabászat!D186))</f>
        <v/>
      </c>
      <c r="J171" s="50" t="str">
        <f>IF(szabászat!C186="","",szabászat!C186)</f>
        <v/>
      </c>
      <c r="K171" s="53" t="str">
        <f t="shared" si="25"/>
        <v/>
      </c>
      <c r="L171" s="53" t="str">
        <f t="shared" si="26"/>
        <v/>
      </c>
      <c r="M171" s="50" t="str">
        <f>IF(szabászat!B186="","",szabászat!B186)</f>
        <v/>
      </c>
      <c r="N171" s="50" t="str">
        <f>IF(szabászat!I186="","",IF(szabászat!I186=1,"0,4mm "&amp;szabászat!$I$13,IF(szabászat!I186=2,"2mm "&amp;szabászat!$I$14,IF(szabászat!I186=3,"1mm "&amp;szabászat!$I$15,IF(szabászat!I186=4,"élléc "&amp;szabászat!$I$16)))))</f>
        <v/>
      </c>
      <c r="O171" s="50" t="str">
        <f>IF(szabászat!J186="","",IF(szabászat!J186=1,"0,4mm "&amp;szabászat!$I$13,IF(szabászat!J186=2,"2mm "&amp;szabászat!$I$14,IF(szabászat!J186=3,"1mm "&amp;szabászat!$I$15,IF(szabászat!J186=4,"élléc "&amp;szabászat!$I$16)))))</f>
        <v/>
      </c>
      <c r="P171" s="50" t="str">
        <f>IF(szabászat!K186="","",IF(szabászat!K186=1,"0,4mm "&amp;szabászat!$I$13,IF(szabászat!K186=2,"2mm "&amp;szabászat!$I$14,IF(szabászat!K186=3,"1mm "&amp;szabászat!$I$15,IF(szabászat!K186=4,"élléc "&amp;szabászat!$I$16)))))</f>
        <v/>
      </c>
      <c r="Q171" s="50" t="str">
        <f>IF(szabászat!L186="","",IF(szabászat!L186=1,"0,4mm "&amp;szabászat!$I$13,IF(szabászat!L186=2,"2mm "&amp;szabászat!$I$14,IF(szabászat!L186=3,"1mm "&amp;szabászat!$I$15,IF(szabászat!L186=4,"élléc "&amp;szabászat!$I$16)))))</f>
        <v/>
      </c>
      <c r="R171" s="51" t="str">
        <f t="shared" si="27"/>
        <v/>
      </c>
      <c r="S171" s="51" t="str">
        <f>IF(E171="","",IF(szabászat!M186="","www.suliwood.hu",#REF!))</f>
        <v/>
      </c>
      <c r="T171" s="50" t="str">
        <f t="shared" si="28"/>
        <v/>
      </c>
      <c r="U171" s="54" t="str">
        <f t="shared" si="29"/>
        <v/>
      </c>
      <c r="V171" s="56" t="str">
        <f>IF(szabászat!G186="","",IF(szabászat!D186=36,"DUPLUNG: "&amp;szabászat!G186&amp;"x"&amp;szabászat!H186,IF(AND(szabászat!G186&lt;100,szabászat!H186&lt;68),"hossz:"&amp;szabászat!G186&amp;", szél.:"&amp;szabászat!H186&amp;"mm",IF(szabászat!G186&lt;100,"hossz:"&amp;szabászat!G186&amp;"mm",IF(szabászat!H186&lt;68,"szél.:"&amp;szabászat!H186&amp;"mm","")))))</f>
        <v/>
      </c>
      <c r="X171" s="60">
        <f t="shared" si="30"/>
        <v>0</v>
      </c>
      <c r="Y171" s="60">
        <f t="shared" si="31"/>
        <v>0</v>
      </c>
      <c r="Z171" s="60">
        <f t="shared" si="32"/>
        <v>0</v>
      </c>
      <c r="AA171" s="60">
        <f t="shared" si="33"/>
        <v>0</v>
      </c>
      <c r="AB171" s="60">
        <f t="shared" si="34"/>
        <v>0</v>
      </c>
      <c r="AD171" s="60">
        <f t="shared" si="35"/>
        <v>0</v>
      </c>
    </row>
    <row r="172" spans="1:30" x14ac:dyDescent="0.25">
      <c r="A172" s="15">
        <v>168</v>
      </c>
      <c r="B172" s="48" t="str">
        <f>IF(szabászat!E187="","",szabászat!E187)</f>
        <v/>
      </c>
      <c r="C172" s="49"/>
      <c r="D172" s="49"/>
      <c r="E172" s="52" t="str">
        <f>IF(szabászat!F187="","",IF(szabászat!D187=36,szabászat!F187*2,szabászat!F187))</f>
        <v/>
      </c>
      <c r="F172" s="51" t="str">
        <f t="shared" si="24"/>
        <v/>
      </c>
      <c r="G172" s="52" t="str">
        <f>IF(szabászat!G187="","",IF(AND(szabászat!D187=36,szabászat!G187&lt;=100),120,IF(szabászat!D187=36,szabászat!G187+20,IF(szabászat!G187&gt;=100,szabászat!G187,100))))</f>
        <v/>
      </c>
      <c r="H172" s="52" t="str">
        <f>IF(szabászat!H187="","",IF(AND(szabászat!D187=36,szabászat!H187&lt;=68),90,IF(szabászat!D187=36,szabászat!H187+20,IF(szabászat!H187&gt;=68,szabászat!H187,70))))</f>
        <v/>
      </c>
      <c r="I172" s="50" t="str">
        <f>IF(szabászat!D187="","",IF(szabászat!D187=36,18,szabászat!D187))</f>
        <v/>
      </c>
      <c r="J172" s="50" t="str">
        <f>IF(szabászat!C187="","",szabászat!C187)</f>
        <v/>
      </c>
      <c r="K172" s="53" t="str">
        <f t="shared" si="25"/>
        <v/>
      </c>
      <c r="L172" s="53" t="str">
        <f t="shared" si="26"/>
        <v/>
      </c>
      <c r="M172" s="50" t="str">
        <f>IF(szabászat!B187="","",szabászat!B187)</f>
        <v/>
      </c>
      <c r="N172" s="50" t="str">
        <f>IF(szabászat!I187="","",IF(szabászat!I187=1,"0,4mm "&amp;szabászat!$I$13,IF(szabászat!I187=2,"2mm "&amp;szabászat!$I$14,IF(szabászat!I187=3,"1mm "&amp;szabászat!$I$15,IF(szabászat!I187=4,"élléc "&amp;szabászat!$I$16)))))</f>
        <v/>
      </c>
      <c r="O172" s="50" t="str">
        <f>IF(szabászat!J187="","",IF(szabászat!J187=1,"0,4mm "&amp;szabászat!$I$13,IF(szabászat!J187=2,"2mm "&amp;szabászat!$I$14,IF(szabászat!J187=3,"1mm "&amp;szabászat!$I$15,IF(szabászat!J187=4,"élléc "&amp;szabászat!$I$16)))))</f>
        <v/>
      </c>
      <c r="P172" s="50" t="str">
        <f>IF(szabászat!K187="","",IF(szabászat!K187=1,"0,4mm "&amp;szabászat!$I$13,IF(szabászat!K187=2,"2mm "&amp;szabászat!$I$14,IF(szabászat!K187=3,"1mm "&amp;szabászat!$I$15,IF(szabászat!K187=4,"élléc "&amp;szabászat!$I$16)))))</f>
        <v/>
      </c>
      <c r="Q172" s="50" t="str">
        <f>IF(szabászat!L187="","",IF(szabászat!L187=1,"0,4mm "&amp;szabászat!$I$13,IF(szabászat!L187=2,"2mm "&amp;szabászat!$I$14,IF(szabászat!L187=3,"1mm "&amp;szabászat!$I$15,IF(szabászat!L187=4,"élléc "&amp;szabászat!$I$16)))))</f>
        <v/>
      </c>
      <c r="R172" s="51" t="str">
        <f t="shared" si="27"/>
        <v/>
      </c>
      <c r="S172" s="51" t="str">
        <f>IF(E172="","",IF(szabászat!M187="","www.suliwood.hu",#REF!))</f>
        <v/>
      </c>
      <c r="T172" s="50" t="str">
        <f t="shared" si="28"/>
        <v/>
      </c>
      <c r="U172" s="54" t="str">
        <f t="shared" si="29"/>
        <v/>
      </c>
      <c r="V172" s="56" t="str">
        <f>IF(szabászat!G187="","",IF(szabászat!D187=36,"DUPLUNG: "&amp;szabászat!G187&amp;"x"&amp;szabászat!H187,IF(AND(szabászat!G187&lt;100,szabászat!H187&lt;68),"hossz:"&amp;szabászat!G187&amp;", szél.:"&amp;szabászat!H187&amp;"mm",IF(szabászat!G187&lt;100,"hossz:"&amp;szabászat!G187&amp;"mm",IF(szabászat!H187&lt;68,"szél.:"&amp;szabászat!H187&amp;"mm","")))))</f>
        <v/>
      </c>
      <c r="X172" s="60">
        <f t="shared" si="30"/>
        <v>0</v>
      </c>
      <c r="Y172" s="60">
        <f t="shared" si="31"/>
        <v>0</v>
      </c>
      <c r="Z172" s="60">
        <f t="shared" si="32"/>
        <v>0</v>
      </c>
      <c r="AA172" s="60">
        <f t="shared" si="33"/>
        <v>0</v>
      </c>
      <c r="AB172" s="60">
        <f t="shared" si="34"/>
        <v>0</v>
      </c>
      <c r="AD172" s="60">
        <f t="shared" si="35"/>
        <v>0</v>
      </c>
    </row>
    <row r="173" spans="1:30" x14ac:dyDescent="0.25">
      <c r="A173" s="15">
        <v>169</v>
      </c>
      <c r="B173" s="48" t="str">
        <f>IF(szabászat!E188="","",szabászat!E188)</f>
        <v/>
      </c>
      <c r="C173" s="49"/>
      <c r="D173" s="49"/>
      <c r="E173" s="52" t="str">
        <f>IF(szabászat!F188="","",IF(szabászat!D188=36,szabászat!F188*2,szabászat!F188))</f>
        <v/>
      </c>
      <c r="F173" s="51" t="str">
        <f t="shared" si="24"/>
        <v/>
      </c>
      <c r="G173" s="52" t="str">
        <f>IF(szabászat!G188="","",IF(AND(szabászat!D188=36,szabászat!G188&lt;=100),120,IF(szabászat!D188=36,szabászat!G188+20,IF(szabászat!G188&gt;=100,szabászat!G188,100))))</f>
        <v/>
      </c>
      <c r="H173" s="52" t="str">
        <f>IF(szabászat!H188="","",IF(AND(szabászat!D188=36,szabászat!H188&lt;=68),90,IF(szabászat!D188=36,szabászat!H188+20,IF(szabászat!H188&gt;=68,szabászat!H188,70))))</f>
        <v/>
      </c>
      <c r="I173" s="50" t="str">
        <f>IF(szabászat!D188="","",IF(szabászat!D188=36,18,szabászat!D188))</f>
        <v/>
      </c>
      <c r="J173" s="50" t="str">
        <f>IF(szabászat!C188="","",szabászat!C188)</f>
        <v/>
      </c>
      <c r="K173" s="53" t="str">
        <f t="shared" si="25"/>
        <v/>
      </c>
      <c r="L173" s="53" t="str">
        <f t="shared" si="26"/>
        <v/>
      </c>
      <c r="M173" s="50" t="str">
        <f>IF(szabászat!B188="","",szabászat!B188)</f>
        <v/>
      </c>
      <c r="N173" s="50" t="str">
        <f>IF(szabászat!I188="","",IF(szabászat!I188=1,"0,4mm "&amp;szabászat!$I$13,IF(szabászat!I188=2,"2mm "&amp;szabászat!$I$14,IF(szabászat!I188=3,"1mm "&amp;szabászat!$I$15,IF(szabászat!I188=4,"élléc "&amp;szabászat!$I$16)))))</f>
        <v/>
      </c>
      <c r="O173" s="50" t="str">
        <f>IF(szabászat!J188="","",IF(szabászat!J188=1,"0,4mm "&amp;szabászat!$I$13,IF(szabászat!J188=2,"2mm "&amp;szabászat!$I$14,IF(szabászat!J188=3,"1mm "&amp;szabászat!$I$15,IF(szabászat!J188=4,"élléc "&amp;szabászat!$I$16)))))</f>
        <v/>
      </c>
      <c r="P173" s="50" t="str">
        <f>IF(szabászat!K188="","",IF(szabászat!K188=1,"0,4mm "&amp;szabászat!$I$13,IF(szabászat!K188=2,"2mm "&amp;szabászat!$I$14,IF(szabászat!K188=3,"1mm "&amp;szabászat!$I$15,IF(szabászat!K188=4,"élléc "&amp;szabászat!$I$16)))))</f>
        <v/>
      </c>
      <c r="Q173" s="50" t="str">
        <f>IF(szabászat!L188="","",IF(szabászat!L188=1,"0,4mm "&amp;szabászat!$I$13,IF(szabászat!L188=2,"2mm "&amp;szabászat!$I$14,IF(szabászat!L188=3,"1mm "&amp;szabászat!$I$15,IF(szabászat!L188=4,"élléc "&amp;szabászat!$I$16)))))</f>
        <v/>
      </c>
      <c r="R173" s="51" t="str">
        <f t="shared" si="27"/>
        <v/>
      </c>
      <c r="S173" s="51" t="str">
        <f>IF(E173="","",IF(szabászat!M188="","www.suliwood.hu",#REF!))</f>
        <v/>
      </c>
      <c r="T173" s="50" t="str">
        <f t="shared" si="28"/>
        <v/>
      </c>
      <c r="U173" s="54" t="str">
        <f t="shared" si="29"/>
        <v/>
      </c>
      <c r="V173" s="56" t="str">
        <f>IF(szabászat!G188="","",IF(szabászat!D188=36,"DUPLUNG: "&amp;szabászat!G188&amp;"x"&amp;szabászat!H188,IF(AND(szabászat!G188&lt;100,szabászat!H188&lt;68),"hossz:"&amp;szabászat!G188&amp;", szél.:"&amp;szabászat!H188&amp;"mm",IF(szabászat!G188&lt;100,"hossz:"&amp;szabászat!G188&amp;"mm",IF(szabászat!H188&lt;68,"szél.:"&amp;szabászat!H188&amp;"mm","")))))</f>
        <v/>
      </c>
      <c r="X173" s="60">
        <f t="shared" si="30"/>
        <v>0</v>
      </c>
      <c r="Y173" s="60">
        <f t="shared" si="31"/>
        <v>0</v>
      </c>
      <c r="Z173" s="60">
        <f t="shared" si="32"/>
        <v>0</v>
      </c>
      <c r="AA173" s="60">
        <f t="shared" si="33"/>
        <v>0</v>
      </c>
      <c r="AB173" s="60">
        <f t="shared" si="34"/>
        <v>0</v>
      </c>
      <c r="AD173" s="60">
        <f t="shared" si="35"/>
        <v>0</v>
      </c>
    </row>
    <row r="174" spans="1:30" x14ac:dyDescent="0.25">
      <c r="A174" s="15">
        <v>170</v>
      </c>
      <c r="B174" s="48" t="str">
        <f>IF(szabászat!E189="","",szabászat!E189)</f>
        <v/>
      </c>
      <c r="C174" s="49"/>
      <c r="D174" s="49"/>
      <c r="E174" s="52" t="str">
        <f>IF(szabászat!F189="","",IF(szabászat!D189=36,szabászat!F189*2,szabászat!F189))</f>
        <v/>
      </c>
      <c r="F174" s="51" t="str">
        <f t="shared" si="24"/>
        <v/>
      </c>
      <c r="G174" s="52" t="str">
        <f>IF(szabászat!G189="","",IF(AND(szabászat!D189=36,szabászat!G189&lt;=100),120,IF(szabászat!D189=36,szabászat!G189+20,IF(szabászat!G189&gt;=100,szabászat!G189,100))))</f>
        <v/>
      </c>
      <c r="H174" s="52" t="str">
        <f>IF(szabászat!H189="","",IF(AND(szabászat!D189=36,szabászat!H189&lt;=68),90,IF(szabászat!D189=36,szabászat!H189+20,IF(szabászat!H189&gt;=68,szabászat!H189,70))))</f>
        <v/>
      </c>
      <c r="I174" s="50" t="str">
        <f>IF(szabászat!D189="","",IF(szabászat!D189=36,18,szabászat!D189))</f>
        <v/>
      </c>
      <c r="J174" s="50" t="str">
        <f>IF(szabászat!C189="","",szabászat!C189)</f>
        <v/>
      </c>
      <c r="K174" s="53" t="str">
        <f t="shared" si="25"/>
        <v/>
      </c>
      <c r="L174" s="53" t="str">
        <f t="shared" si="26"/>
        <v/>
      </c>
      <c r="M174" s="50" t="str">
        <f>IF(szabászat!B189="","",szabászat!B189)</f>
        <v/>
      </c>
      <c r="N174" s="50" t="str">
        <f>IF(szabászat!I189="","",IF(szabászat!I189=1,"0,4mm "&amp;szabászat!$I$13,IF(szabászat!I189=2,"2mm "&amp;szabászat!$I$14,IF(szabászat!I189=3,"1mm "&amp;szabászat!$I$15,IF(szabászat!I189=4,"élléc "&amp;szabászat!$I$16)))))</f>
        <v/>
      </c>
      <c r="O174" s="50" t="str">
        <f>IF(szabászat!J189="","",IF(szabászat!J189=1,"0,4mm "&amp;szabászat!$I$13,IF(szabászat!J189=2,"2mm "&amp;szabászat!$I$14,IF(szabászat!J189=3,"1mm "&amp;szabászat!$I$15,IF(szabászat!J189=4,"élléc "&amp;szabászat!$I$16)))))</f>
        <v/>
      </c>
      <c r="P174" s="50" t="str">
        <f>IF(szabászat!K189="","",IF(szabászat!K189=1,"0,4mm "&amp;szabászat!$I$13,IF(szabászat!K189=2,"2mm "&amp;szabászat!$I$14,IF(szabászat!K189=3,"1mm "&amp;szabászat!$I$15,IF(szabászat!K189=4,"élléc "&amp;szabászat!$I$16)))))</f>
        <v/>
      </c>
      <c r="Q174" s="50" t="str">
        <f>IF(szabászat!L189="","",IF(szabászat!L189=1,"0,4mm "&amp;szabászat!$I$13,IF(szabászat!L189=2,"2mm "&amp;szabászat!$I$14,IF(szabászat!L189=3,"1mm "&amp;szabászat!$I$15,IF(szabászat!L189=4,"élléc "&amp;szabászat!$I$16)))))</f>
        <v/>
      </c>
      <c r="R174" s="51" t="str">
        <f t="shared" si="27"/>
        <v/>
      </c>
      <c r="S174" s="51" t="str">
        <f>IF(E174="","",IF(szabászat!M189="","www.suliwood.hu",#REF!))</f>
        <v/>
      </c>
      <c r="T174" s="50" t="str">
        <f t="shared" si="28"/>
        <v/>
      </c>
      <c r="U174" s="54" t="str">
        <f t="shared" si="29"/>
        <v/>
      </c>
      <c r="V174" s="56" t="str">
        <f>IF(szabászat!G189="","",IF(szabászat!D189=36,"DUPLUNG: "&amp;szabászat!G189&amp;"x"&amp;szabászat!H189,IF(AND(szabászat!G189&lt;100,szabászat!H189&lt;68),"hossz:"&amp;szabászat!G189&amp;", szél.:"&amp;szabászat!H189&amp;"mm",IF(szabászat!G189&lt;100,"hossz:"&amp;szabászat!G189&amp;"mm",IF(szabászat!H189&lt;68,"szél.:"&amp;szabászat!H189&amp;"mm","")))))</f>
        <v/>
      </c>
      <c r="X174" s="60">
        <f t="shared" si="30"/>
        <v>0</v>
      </c>
      <c r="Y174" s="60">
        <f t="shared" si="31"/>
        <v>0</v>
      </c>
      <c r="Z174" s="60">
        <f t="shared" si="32"/>
        <v>0</v>
      </c>
      <c r="AA174" s="60">
        <f t="shared" si="33"/>
        <v>0</v>
      </c>
      <c r="AB174" s="60">
        <f t="shared" si="34"/>
        <v>0</v>
      </c>
      <c r="AD174" s="60">
        <f t="shared" si="35"/>
        <v>0</v>
      </c>
    </row>
    <row r="175" spans="1:30" x14ac:dyDescent="0.25">
      <c r="A175" s="15">
        <v>171</v>
      </c>
      <c r="B175" s="48" t="str">
        <f>IF(szabászat!E190="","",szabászat!E190)</f>
        <v/>
      </c>
      <c r="C175" s="49"/>
      <c r="D175" s="49"/>
      <c r="E175" s="52" t="str">
        <f>IF(szabászat!F190="","",IF(szabászat!D190=36,szabászat!F190*2,szabászat!F190))</f>
        <v/>
      </c>
      <c r="F175" s="51" t="str">
        <f t="shared" si="24"/>
        <v/>
      </c>
      <c r="G175" s="52" t="str">
        <f>IF(szabászat!G190="","",IF(AND(szabászat!D190=36,szabászat!G190&lt;=100),120,IF(szabászat!D190=36,szabászat!G190+20,IF(szabászat!G190&gt;=100,szabászat!G190,100))))</f>
        <v/>
      </c>
      <c r="H175" s="52" t="str">
        <f>IF(szabászat!H190="","",IF(AND(szabászat!D190=36,szabászat!H190&lt;=68),90,IF(szabászat!D190=36,szabászat!H190+20,IF(szabászat!H190&gt;=68,szabászat!H190,70))))</f>
        <v/>
      </c>
      <c r="I175" s="50" t="str">
        <f>IF(szabászat!D190="","",IF(szabászat!D190=36,18,szabászat!D190))</f>
        <v/>
      </c>
      <c r="J175" s="50" t="str">
        <f>IF(szabászat!C190="","",szabászat!C190)</f>
        <v/>
      </c>
      <c r="K175" s="53" t="str">
        <f t="shared" si="25"/>
        <v/>
      </c>
      <c r="L175" s="53" t="str">
        <f t="shared" si="26"/>
        <v/>
      </c>
      <c r="M175" s="50" t="str">
        <f>IF(szabászat!B190="","",szabászat!B190)</f>
        <v/>
      </c>
      <c r="N175" s="50" t="str">
        <f>IF(szabászat!I190="","",IF(szabászat!I190=1,"0,4mm "&amp;szabászat!$I$13,IF(szabászat!I190=2,"2mm "&amp;szabászat!$I$14,IF(szabászat!I190=3,"1mm "&amp;szabászat!$I$15,IF(szabászat!I190=4,"élléc "&amp;szabászat!$I$16)))))</f>
        <v/>
      </c>
      <c r="O175" s="50" t="str">
        <f>IF(szabászat!J190="","",IF(szabászat!J190=1,"0,4mm "&amp;szabászat!$I$13,IF(szabászat!J190=2,"2mm "&amp;szabászat!$I$14,IF(szabászat!J190=3,"1mm "&amp;szabászat!$I$15,IF(szabászat!J190=4,"élléc "&amp;szabászat!$I$16)))))</f>
        <v/>
      </c>
      <c r="P175" s="50" t="str">
        <f>IF(szabászat!K190="","",IF(szabászat!K190=1,"0,4mm "&amp;szabászat!$I$13,IF(szabászat!K190=2,"2mm "&amp;szabászat!$I$14,IF(szabászat!K190=3,"1mm "&amp;szabászat!$I$15,IF(szabászat!K190=4,"élléc "&amp;szabászat!$I$16)))))</f>
        <v/>
      </c>
      <c r="Q175" s="50" t="str">
        <f>IF(szabászat!L190="","",IF(szabászat!L190=1,"0,4mm "&amp;szabászat!$I$13,IF(szabászat!L190=2,"2mm "&amp;szabászat!$I$14,IF(szabászat!L190=3,"1mm "&amp;szabászat!$I$15,IF(szabászat!L190=4,"élléc "&amp;szabászat!$I$16)))))</f>
        <v/>
      </c>
      <c r="R175" s="51" t="str">
        <f t="shared" si="27"/>
        <v/>
      </c>
      <c r="S175" s="51" t="str">
        <f>IF(E175="","",IF(szabászat!M190="","www.suliwood.hu",#REF!))</f>
        <v/>
      </c>
      <c r="T175" s="50" t="str">
        <f t="shared" si="28"/>
        <v/>
      </c>
      <c r="U175" s="54" t="str">
        <f t="shared" si="29"/>
        <v/>
      </c>
      <c r="V175" s="56" t="str">
        <f>IF(szabászat!G190="","",IF(szabászat!D190=36,"DUPLUNG: "&amp;szabászat!G190&amp;"x"&amp;szabászat!H190,IF(AND(szabászat!G190&lt;100,szabászat!H190&lt;68),"hossz:"&amp;szabászat!G190&amp;", szél.:"&amp;szabászat!H190&amp;"mm",IF(szabászat!G190&lt;100,"hossz:"&amp;szabászat!G190&amp;"mm",IF(szabászat!H190&lt;68,"szél.:"&amp;szabászat!H190&amp;"mm","")))))</f>
        <v/>
      </c>
      <c r="X175" s="60">
        <f t="shared" si="30"/>
        <v>0</v>
      </c>
      <c r="Y175" s="60">
        <f t="shared" si="31"/>
        <v>0</v>
      </c>
      <c r="Z175" s="60">
        <f t="shared" si="32"/>
        <v>0</v>
      </c>
      <c r="AA175" s="60">
        <f t="shared" si="33"/>
        <v>0</v>
      </c>
      <c r="AB175" s="60">
        <f t="shared" si="34"/>
        <v>0</v>
      </c>
      <c r="AD175" s="60">
        <f t="shared" si="35"/>
        <v>0</v>
      </c>
    </row>
    <row r="176" spans="1:30" x14ac:dyDescent="0.25">
      <c r="A176" s="15">
        <v>172</v>
      </c>
      <c r="B176" s="48" t="str">
        <f>IF(szabászat!E191="","",szabászat!E191)</f>
        <v/>
      </c>
      <c r="C176" s="49"/>
      <c r="D176" s="49"/>
      <c r="E176" s="52" t="str">
        <f>IF(szabászat!F191="","",IF(szabászat!D191=36,szabászat!F191*2,szabászat!F191))</f>
        <v/>
      </c>
      <c r="F176" s="51" t="str">
        <f t="shared" si="24"/>
        <v/>
      </c>
      <c r="G176" s="52" t="str">
        <f>IF(szabászat!G191="","",IF(AND(szabászat!D191=36,szabászat!G191&lt;=100),120,IF(szabászat!D191=36,szabászat!G191+20,IF(szabászat!G191&gt;=100,szabászat!G191,100))))</f>
        <v/>
      </c>
      <c r="H176" s="52" t="str">
        <f>IF(szabászat!H191="","",IF(AND(szabászat!D191=36,szabászat!H191&lt;=68),90,IF(szabászat!D191=36,szabászat!H191+20,IF(szabászat!H191&gt;=68,szabászat!H191,70))))</f>
        <v/>
      </c>
      <c r="I176" s="50" t="str">
        <f>IF(szabászat!D191="","",IF(szabászat!D191=36,18,szabászat!D191))</f>
        <v/>
      </c>
      <c r="J176" s="50" t="str">
        <f>IF(szabászat!C191="","",szabászat!C191)</f>
        <v/>
      </c>
      <c r="K176" s="53" t="str">
        <f t="shared" si="25"/>
        <v/>
      </c>
      <c r="L176" s="53" t="str">
        <f t="shared" si="26"/>
        <v/>
      </c>
      <c r="M176" s="50" t="str">
        <f>IF(szabászat!B191="","",szabászat!B191)</f>
        <v/>
      </c>
      <c r="N176" s="50" t="str">
        <f>IF(szabászat!I191="","",IF(szabászat!I191=1,"0,4mm "&amp;szabászat!$I$13,IF(szabászat!I191=2,"2mm "&amp;szabászat!$I$14,IF(szabászat!I191=3,"1mm "&amp;szabászat!$I$15,IF(szabászat!I191=4,"élléc "&amp;szabászat!$I$16)))))</f>
        <v/>
      </c>
      <c r="O176" s="50" t="str">
        <f>IF(szabászat!J191="","",IF(szabászat!J191=1,"0,4mm "&amp;szabászat!$I$13,IF(szabászat!J191=2,"2mm "&amp;szabászat!$I$14,IF(szabászat!J191=3,"1mm "&amp;szabászat!$I$15,IF(szabászat!J191=4,"élléc "&amp;szabászat!$I$16)))))</f>
        <v/>
      </c>
      <c r="P176" s="50" t="str">
        <f>IF(szabászat!K191="","",IF(szabászat!K191=1,"0,4mm "&amp;szabászat!$I$13,IF(szabászat!K191=2,"2mm "&amp;szabászat!$I$14,IF(szabászat!K191=3,"1mm "&amp;szabászat!$I$15,IF(szabászat!K191=4,"élléc "&amp;szabászat!$I$16)))))</f>
        <v/>
      </c>
      <c r="Q176" s="50" t="str">
        <f>IF(szabászat!L191="","",IF(szabászat!L191=1,"0,4mm "&amp;szabászat!$I$13,IF(szabászat!L191=2,"2mm "&amp;szabászat!$I$14,IF(szabászat!L191=3,"1mm "&amp;szabászat!$I$15,IF(szabászat!L191=4,"élléc "&amp;szabászat!$I$16)))))</f>
        <v/>
      </c>
      <c r="R176" s="51" t="str">
        <f t="shared" si="27"/>
        <v/>
      </c>
      <c r="S176" s="51" t="str">
        <f>IF(E176="","",IF(szabászat!M191="","www.suliwood.hu",#REF!))</f>
        <v/>
      </c>
      <c r="T176" s="50" t="str">
        <f t="shared" si="28"/>
        <v/>
      </c>
      <c r="U176" s="54" t="str">
        <f t="shared" si="29"/>
        <v/>
      </c>
      <c r="V176" s="56" t="str">
        <f>IF(szabászat!G191="","",IF(szabászat!D191=36,"DUPLUNG: "&amp;szabászat!G191&amp;"x"&amp;szabászat!H191,IF(AND(szabászat!G191&lt;100,szabászat!H191&lt;68),"hossz:"&amp;szabászat!G191&amp;", szél.:"&amp;szabászat!H191&amp;"mm",IF(szabászat!G191&lt;100,"hossz:"&amp;szabászat!G191&amp;"mm",IF(szabászat!H191&lt;68,"szél.:"&amp;szabászat!H191&amp;"mm","")))))</f>
        <v/>
      </c>
      <c r="X176" s="60">
        <f t="shared" si="30"/>
        <v>0</v>
      </c>
      <c r="Y176" s="60">
        <f t="shared" si="31"/>
        <v>0</v>
      </c>
      <c r="Z176" s="60">
        <f t="shared" si="32"/>
        <v>0</v>
      </c>
      <c r="AA176" s="60">
        <f t="shared" si="33"/>
        <v>0</v>
      </c>
      <c r="AB176" s="60">
        <f t="shared" si="34"/>
        <v>0</v>
      </c>
      <c r="AD176" s="60">
        <f t="shared" si="35"/>
        <v>0</v>
      </c>
    </row>
    <row r="177" spans="1:30" x14ac:dyDescent="0.25">
      <c r="A177" s="15">
        <v>173</v>
      </c>
      <c r="B177" s="48" t="str">
        <f>IF(szabászat!E192="","",szabászat!E192)</f>
        <v/>
      </c>
      <c r="C177" s="49"/>
      <c r="D177" s="49"/>
      <c r="E177" s="52" t="str">
        <f>IF(szabászat!F192="","",IF(szabászat!D192=36,szabászat!F192*2,szabászat!F192))</f>
        <v/>
      </c>
      <c r="F177" s="51" t="str">
        <f t="shared" si="24"/>
        <v/>
      </c>
      <c r="G177" s="52" t="str">
        <f>IF(szabászat!G192="","",IF(AND(szabászat!D192=36,szabászat!G192&lt;=100),120,IF(szabászat!D192=36,szabászat!G192+20,IF(szabászat!G192&gt;=100,szabászat!G192,100))))</f>
        <v/>
      </c>
      <c r="H177" s="52" t="str">
        <f>IF(szabászat!H192="","",IF(AND(szabászat!D192=36,szabászat!H192&lt;=68),90,IF(szabászat!D192=36,szabászat!H192+20,IF(szabászat!H192&gt;=68,szabászat!H192,70))))</f>
        <v/>
      </c>
      <c r="I177" s="50" t="str">
        <f>IF(szabászat!D192="","",IF(szabászat!D192=36,18,szabászat!D192))</f>
        <v/>
      </c>
      <c r="J177" s="50" t="str">
        <f>IF(szabászat!C192="","",szabászat!C192)</f>
        <v/>
      </c>
      <c r="K177" s="53" t="str">
        <f t="shared" si="25"/>
        <v/>
      </c>
      <c r="L177" s="53" t="str">
        <f t="shared" si="26"/>
        <v/>
      </c>
      <c r="M177" s="50" t="str">
        <f>IF(szabászat!B192="","",szabászat!B192)</f>
        <v/>
      </c>
      <c r="N177" s="50" t="str">
        <f>IF(szabászat!I192="","",IF(szabászat!I192=1,"0,4mm "&amp;szabászat!$I$13,IF(szabászat!I192=2,"2mm "&amp;szabászat!$I$14,IF(szabászat!I192=3,"1mm "&amp;szabászat!$I$15,IF(szabászat!I192=4,"élléc "&amp;szabászat!$I$16)))))</f>
        <v/>
      </c>
      <c r="O177" s="50" t="str">
        <f>IF(szabászat!J192="","",IF(szabászat!J192=1,"0,4mm "&amp;szabászat!$I$13,IF(szabászat!J192=2,"2mm "&amp;szabászat!$I$14,IF(szabászat!J192=3,"1mm "&amp;szabászat!$I$15,IF(szabászat!J192=4,"élléc "&amp;szabászat!$I$16)))))</f>
        <v/>
      </c>
      <c r="P177" s="50" t="str">
        <f>IF(szabászat!K192="","",IF(szabászat!K192=1,"0,4mm "&amp;szabászat!$I$13,IF(szabászat!K192=2,"2mm "&amp;szabászat!$I$14,IF(szabászat!K192=3,"1mm "&amp;szabászat!$I$15,IF(szabászat!K192=4,"élléc "&amp;szabászat!$I$16)))))</f>
        <v/>
      </c>
      <c r="Q177" s="50" t="str">
        <f>IF(szabászat!L192="","",IF(szabászat!L192=1,"0,4mm "&amp;szabászat!$I$13,IF(szabászat!L192=2,"2mm "&amp;szabászat!$I$14,IF(szabászat!L192=3,"1mm "&amp;szabászat!$I$15,IF(szabászat!L192=4,"élléc "&amp;szabászat!$I$16)))))</f>
        <v/>
      </c>
      <c r="R177" s="51" t="str">
        <f t="shared" si="27"/>
        <v/>
      </c>
      <c r="S177" s="51" t="str">
        <f>IF(E177="","",IF(szabászat!M192="","www.suliwood.hu",#REF!))</f>
        <v/>
      </c>
      <c r="T177" s="50" t="str">
        <f t="shared" si="28"/>
        <v/>
      </c>
      <c r="U177" s="54" t="str">
        <f t="shared" si="29"/>
        <v/>
      </c>
      <c r="V177" s="56" t="str">
        <f>IF(szabászat!G192="","",IF(szabászat!D192=36,"DUPLUNG: "&amp;szabászat!G192&amp;"x"&amp;szabászat!H192,IF(AND(szabászat!G192&lt;100,szabászat!H192&lt;68),"hossz:"&amp;szabászat!G192&amp;", szél.:"&amp;szabászat!H192&amp;"mm",IF(szabászat!G192&lt;100,"hossz:"&amp;szabászat!G192&amp;"mm",IF(szabászat!H192&lt;68,"szél.:"&amp;szabászat!H192&amp;"mm","")))))</f>
        <v/>
      </c>
      <c r="X177" s="60">
        <f t="shared" si="30"/>
        <v>0</v>
      </c>
      <c r="Y177" s="60">
        <f t="shared" si="31"/>
        <v>0</v>
      </c>
      <c r="Z177" s="60">
        <f t="shared" si="32"/>
        <v>0</v>
      </c>
      <c r="AA177" s="60">
        <f t="shared" si="33"/>
        <v>0</v>
      </c>
      <c r="AB177" s="60">
        <f t="shared" si="34"/>
        <v>0</v>
      </c>
      <c r="AD177" s="60">
        <f t="shared" si="35"/>
        <v>0</v>
      </c>
    </row>
    <row r="178" spans="1:30" x14ac:dyDescent="0.25">
      <c r="A178" s="15">
        <v>174</v>
      </c>
      <c r="B178" s="48" t="str">
        <f>IF(szabászat!E193="","",szabászat!E193)</f>
        <v/>
      </c>
      <c r="C178" s="49"/>
      <c r="D178" s="49"/>
      <c r="E178" s="52" t="str">
        <f>IF(szabászat!F193="","",IF(szabászat!D193=36,szabászat!F193*2,szabászat!F193))</f>
        <v/>
      </c>
      <c r="F178" s="51" t="str">
        <f t="shared" si="24"/>
        <v/>
      </c>
      <c r="G178" s="52" t="str">
        <f>IF(szabászat!G193="","",IF(AND(szabászat!D193=36,szabászat!G193&lt;=100),120,IF(szabászat!D193=36,szabászat!G193+20,IF(szabászat!G193&gt;=100,szabászat!G193,100))))</f>
        <v/>
      </c>
      <c r="H178" s="52" t="str">
        <f>IF(szabászat!H193="","",IF(AND(szabászat!D193=36,szabászat!H193&lt;=68),90,IF(szabászat!D193=36,szabászat!H193+20,IF(szabászat!H193&gt;=68,szabászat!H193,70))))</f>
        <v/>
      </c>
      <c r="I178" s="50" t="str">
        <f>IF(szabászat!D193="","",IF(szabászat!D193=36,18,szabászat!D193))</f>
        <v/>
      </c>
      <c r="J178" s="50" t="str">
        <f>IF(szabászat!C193="","",szabászat!C193)</f>
        <v/>
      </c>
      <c r="K178" s="53" t="str">
        <f t="shared" si="25"/>
        <v/>
      </c>
      <c r="L178" s="53" t="str">
        <f t="shared" si="26"/>
        <v/>
      </c>
      <c r="M178" s="50" t="str">
        <f>IF(szabászat!B193="","",szabászat!B193)</f>
        <v/>
      </c>
      <c r="N178" s="50" t="str">
        <f>IF(szabászat!I193="","",IF(szabászat!I193=1,"0,4mm "&amp;szabászat!$I$13,IF(szabászat!I193=2,"2mm "&amp;szabászat!$I$14,IF(szabászat!I193=3,"1mm "&amp;szabászat!$I$15,IF(szabászat!I193=4,"élléc "&amp;szabászat!$I$16)))))</f>
        <v/>
      </c>
      <c r="O178" s="50" t="str">
        <f>IF(szabászat!J193="","",IF(szabászat!J193=1,"0,4mm "&amp;szabászat!$I$13,IF(szabászat!J193=2,"2mm "&amp;szabászat!$I$14,IF(szabászat!J193=3,"1mm "&amp;szabászat!$I$15,IF(szabászat!J193=4,"élléc "&amp;szabászat!$I$16)))))</f>
        <v/>
      </c>
      <c r="P178" s="50" t="str">
        <f>IF(szabászat!K193="","",IF(szabászat!K193=1,"0,4mm "&amp;szabászat!$I$13,IF(szabászat!K193=2,"2mm "&amp;szabászat!$I$14,IF(szabászat!K193=3,"1mm "&amp;szabászat!$I$15,IF(szabászat!K193=4,"élléc "&amp;szabászat!$I$16)))))</f>
        <v/>
      </c>
      <c r="Q178" s="50" t="str">
        <f>IF(szabászat!L193="","",IF(szabászat!L193=1,"0,4mm "&amp;szabászat!$I$13,IF(szabászat!L193=2,"2mm "&amp;szabászat!$I$14,IF(szabászat!L193=3,"1mm "&amp;szabászat!$I$15,IF(szabászat!L193=4,"élléc "&amp;szabászat!$I$16)))))</f>
        <v/>
      </c>
      <c r="R178" s="51" t="str">
        <f t="shared" si="27"/>
        <v/>
      </c>
      <c r="S178" s="51" t="str">
        <f>IF(E178="","",IF(szabászat!M193="","www.suliwood.hu",#REF!))</f>
        <v/>
      </c>
      <c r="T178" s="50" t="str">
        <f t="shared" si="28"/>
        <v/>
      </c>
      <c r="U178" s="54" t="str">
        <f t="shared" si="29"/>
        <v/>
      </c>
      <c r="V178" s="56" t="str">
        <f>IF(szabászat!G193="","",IF(szabászat!D193=36,"DUPLUNG: "&amp;szabászat!G193&amp;"x"&amp;szabászat!H193,IF(AND(szabászat!G193&lt;100,szabászat!H193&lt;68),"hossz:"&amp;szabászat!G193&amp;", szél.:"&amp;szabászat!H193&amp;"mm",IF(szabászat!G193&lt;100,"hossz:"&amp;szabászat!G193&amp;"mm",IF(szabászat!H193&lt;68,"szél.:"&amp;szabászat!H193&amp;"mm","")))))</f>
        <v/>
      </c>
      <c r="X178" s="60">
        <f t="shared" si="30"/>
        <v>0</v>
      </c>
      <c r="Y178" s="60">
        <f t="shared" si="31"/>
        <v>0</v>
      </c>
      <c r="Z178" s="60">
        <f t="shared" si="32"/>
        <v>0</v>
      </c>
      <c r="AA178" s="60">
        <f t="shared" si="33"/>
        <v>0</v>
      </c>
      <c r="AB178" s="60">
        <f t="shared" si="34"/>
        <v>0</v>
      </c>
      <c r="AD178" s="60">
        <f t="shared" si="35"/>
        <v>0</v>
      </c>
    </row>
    <row r="179" spans="1:30" x14ac:dyDescent="0.25">
      <c r="A179" s="15">
        <v>175</v>
      </c>
      <c r="B179" s="48" t="str">
        <f>IF(szabászat!E194="","",szabászat!E194)</f>
        <v/>
      </c>
      <c r="C179" s="49"/>
      <c r="D179" s="49"/>
      <c r="E179" s="52" t="str">
        <f>IF(szabászat!F194="","",IF(szabászat!D194=36,szabászat!F194*2,szabászat!F194))</f>
        <v/>
      </c>
      <c r="F179" s="51" t="str">
        <f t="shared" si="24"/>
        <v/>
      </c>
      <c r="G179" s="52" t="str">
        <f>IF(szabászat!G194="","",IF(AND(szabászat!D194=36,szabászat!G194&lt;=100),120,IF(szabászat!D194=36,szabászat!G194+20,IF(szabászat!G194&gt;=100,szabászat!G194,100))))</f>
        <v/>
      </c>
      <c r="H179" s="52" t="str">
        <f>IF(szabászat!H194="","",IF(AND(szabászat!D194=36,szabászat!H194&lt;=68),90,IF(szabászat!D194=36,szabászat!H194+20,IF(szabászat!H194&gt;=68,szabászat!H194,70))))</f>
        <v/>
      </c>
      <c r="I179" s="50" t="str">
        <f>IF(szabászat!D194="","",IF(szabászat!D194=36,18,szabászat!D194))</f>
        <v/>
      </c>
      <c r="J179" s="50" t="str">
        <f>IF(szabászat!C194="","",szabászat!C194)</f>
        <v/>
      </c>
      <c r="K179" s="53" t="str">
        <f t="shared" si="25"/>
        <v/>
      </c>
      <c r="L179" s="53" t="str">
        <f t="shared" si="26"/>
        <v/>
      </c>
      <c r="M179" s="50" t="str">
        <f>IF(szabászat!B194="","",szabászat!B194)</f>
        <v/>
      </c>
      <c r="N179" s="50" t="str">
        <f>IF(szabászat!I194="","",IF(szabászat!I194=1,"0,4mm "&amp;szabászat!$I$13,IF(szabászat!I194=2,"2mm "&amp;szabászat!$I$14,IF(szabászat!I194=3,"1mm "&amp;szabászat!$I$15,IF(szabászat!I194=4,"élléc "&amp;szabászat!$I$16)))))</f>
        <v/>
      </c>
      <c r="O179" s="50" t="str">
        <f>IF(szabászat!J194="","",IF(szabászat!J194=1,"0,4mm "&amp;szabászat!$I$13,IF(szabászat!J194=2,"2mm "&amp;szabászat!$I$14,IF(szabászat!J194=3,"1mm "&amp;szabászat!$I$15,IF(szabászat!J194=4,"élléc "&amp;szabászat!$I$16)))))</f>
        <v/>
      </c>
      <c r="P179" s="50" t="str">
        <f>IF(szabászat!K194="","",IF(szabászat!K194=1,"0,4mm "&amp;szabászat!$I$13,IF(szabászat!K194=2,"2mm "&amp;szabászat!$I$14,IF(szabászat!K194=3,"1mm "&amp;szabászat!$I$15,IF(szabászat!K194=4,"élléc "&amp;szabászat!$I$16)))))</f>
        <v/>
      </c>
      <c r="Q179" s="50" t="str">
        <f>IF(szabászat!L194="","",IF(szabászat!L194=1,"0,4mm "&amp;szabászat!$I$13,IF(szabászat!L194=2,"2mm "&amp;szabászat!$I$14,IF(szabászat!L194=3,"1mm "&amp;szabászat!$I$15,IF(szabászat!L194=4,"élléc "&amp;szabászat!$I$16)))))</f>
        <v/>
      </c>
      <c r="R179" s="51" t="str">
        <f t="shared" si="27"/>
        <v/>
      </c>
      <c r="S179" s="51" t="str">
        <f>IF(E179="","",IF(szabászat!M194="","www.suliwood.hu",#REF!))</f>
        <v/>
      </c>
      <c r="T179" s="50" t="str">
        <f t="shared" si="28"/>
        <v/>
      </c>
      <c r="U179" s="54" t="str">
        <f t="shared" si="29"/>
        <v/>
      </c>
      <c r="V179" s="56" t="str">
        <f>IF(szabászat!G194="","",IF(szabászat!D194=36,"DUPLUNG: "&amp;szabászat!G194&amp;"x"&amp;szabászat!H194,IF(AND(szabászat!G194&lt;100,szabászat!H194&lt;68),"hossz:"&amp;szabászat!G194&amp;", szél.:"&amp;szabászat!H194&amp;"mm",IF(szabászat!G194&lt;100,"hossz:"&amp;szabászat!G194&amp;"mm",IF(szabászat!H194&lt;68,"szél.:"&amp;szabászat!H194&amp;"mm","")))))</f>
        <v/>
      </c>
      <c r="X179" s="60">
        <f t="shared" si="30"/>
        <v>0</v>
      </c>
      <c r="Y179" s="60">
        <f t="shared" si="31"/>
        <v>0</v>
      </c>
      <c r="Z179" s="60">
        <f t="shared" si="32"/>
        <v>0</v>
      </c>
      <c r="AA179" s="60">
        <f t="shared" si="33"/>
        <v>0</v>
      </c>
      <c r="AB179" s="60">
        <f t="shared" si="34"/>
        <v>0</v>
      </c>
      <c r="AD179" s="60">
        <f t="shared" si="35"/>
        <v>0</v>
      </c>
    </row>
    <row r="180" spans="1:30" x14ac:dyDescent="0.25">
      <c r="A180" s="15">
        <v>176</v>
      </c>
      <c r="B180" s="48" t="str">
        <f>IF(szabászat!E195="","",szabászat!E195)</f>
        <v/>
      </c>
      <c r="C180" s="49"/>
      <c r="D180" s="49"/>
      <c r="E180" s="52" t="str">
        <f>IF(szabászat!F195="","",IF(szabászat!D195=36,szabászat!F195*2,szabászat!F195))</f>
        <v/>
      </c>
      <c r="F180" s="51" t="str">
        <f t="shared" si="24"/>
        <v/>
      </c>
      <c r="G180" s="52" t="str">
        <f>IF(szabászat!G195="","",IF(AND(szabászat!D195=36,szabászat!G195&lt;=100),120,IF(szabászat!D195=36,szabászat!G195+20,IF(szabászat!G195&gt;=100,szabászat!G195,100))))</f>
        <v/>
      </c>
      <c r="H180" s="52" t="str">
        <f>IF(szabászat!H195="","",IF(AND(szabászat!D195=36,szabászat!H195&lt;=68),90,IF(szabászat!D195=36,szabászat!H195+20,IF(szabászat!H195&gt;=68,szabászat!H195,70))))</f>
        <v/>
      </c>
      <c r="I180" s="50" t="str">
        <f>IF(szabászat!D195="","",IF(szabászat!D195=36,18,szabászat!D195))</f>
        <v/>
      </c>
      <c r="J180" s="50" t="str">
        <f>IF(szabászat!C195="","",szabászat!C195)</f>
        <v/>
      </c>
      <c r="K180" s="53" t="str">
        <f t="shared" si="25"/>
        <v/>
      </c>
      <c r="L180" s="53" t="str">
        <f t="shared" si="26"/>
        <v/>
      </c>
      <c r="M180" s="50" t="str">
        <f>IF(szabászat!B195="","",szabászat!B195)</f>
        <v/>
      </c>
      <c r="N180" s="50" t="str">
        <f>IF(szabászat!I195="","",IF(szabászat!I195=1,"0,4mm "&amp;szabászat!$I$13,IF(szabászat!I195=2,"2mm "&amp;szabászat!$I$14,IF(szabászat!I195=3,"1mm "&amp;szabászat!$I$15,IF(szabászat!I195=4,"élléc "&amp;szabászat!$I$16)))))</f>
        <v/>
      </c>
      <c r="O180" s="50" t="str">
        <f>IF(szabászat!J195="","",IF(szabászat!J195=1,"0,4mm "&amp;szabászat!$I$13,IF(szabászat!J195=2,"2mm "&amp;szabászat!$I$14,IF(szabászat!J195=3,"1mm "&amp;szabászat!$I$15,IF(szabászat!J195=4,"élléc "&amp;szabászat!$I$16)))))</f>
        <v/>
      </c>
      <c r="P180" s="50" t="str">
        <f>IF(szabászat!K195="","",IF(szabászat!K195=1,"0,4mm "&amp;szabászat!$I$13,IF(szabászat!K195=2,"2mm "&amp;szabászat!$I$14,IF(szabászat!K195=3,"1mm "&amp;szabászat!$I$15,IF(szabászat!K195=4,"élléc "&amp;szabászat!$I$16)))))</f>
        <v/>
      </c>
      <c r="Q180" s="50" t="str">
        <f>IF(szabászat!L195="","",IF(szabászat!L195=1,"0,4mm "&amp;szabászat!$I$13,IF(szabászat!L195=2,"2mm "&amp;szabászat!$I$14,IF(szabászat!L195=3,"1mm "&amp;szabászat!$I$15,IF(szabászat!L195=4,"élléc "&amp;szabászat!$I$16)))))</f>
        <v/>
      </c>
      <c r="R180" s="51" t="str">
        <f t="shared" si="27"/>
        <v/>
      </c>
      <c r="S180" s="51" t="str">
        <f>IF(E180="","",IF(szabászat!M195="","www.suliwood.hu",#REF!))</f>
        <v/>
      </c>
      <c r="T180" s="50" t="str">
        <f t="shared" si="28"/>
        <v/>
      </c>
      <c r="U180" s="54" t="str">
        <f t="shared" si="29"/>
        <v/>
      </c>
      <c r="V180" s="56" t="str">
        <f>IF(szabászat!G195="","",IF(szabászat!D195=36,"DUPLUNG: "&amp;szabászat!G195&amp;"x"&amp;szabászat!H195,IF(AND(szabászat!G195&lt;100,szabászat!H195&lt;68),"hossz:"&amp;szabászat!G195&amp;", szél.:"&amp;szabászat!H195&amp;"mm",IF(szabászat!G195&lt;100,"hossz:"&amp;szabászat!G195&amp;"mm",IF(szabászat!H195&lt;68,"szél.:"&amp;szabászat!H195&amp;"mm","")))))</f>
        <v/>
      </c>
      <c r="X180" s="60">
        <f t="shared" si="30"/>
        <v>0</v>
      </c>
      <c r="Y180" s="60">
        <f t="shared" si="31"/>
        <v>0</v>
      </c>
      <c r="Z180" s="60">
        <f t="shared" si="32"/>
        <v>0</v>
      </c>
      <c r="AA180" s="60">
        <f t="shared" si="33"/>
        <v>0</v>
      </c>
      <c r="AB180" s="60">
        <f t="shared" si="34"/>
        <v>0</v>
      </c>
      <c r="AD180" s="60">
        <f t="shared" si="35"/>
        <v>0</v>
      </c>
    </row>
    <row r="181" spans="1:30" x14ac:dyDescent="0.25">
      <c r="A181" s="15">
        <v>177</v>
      </c>
      <c r="B181" s="48" t="str">
        <f>IF(szabászat!E196="","",szabászat!E196)</f>
        <v/>
      </c>
      <c r="C181" s="49"/>
      <c r="D181" s="49"/>
      <c r="E181" s="52" t="str">
        <f>IF(szabászat!F196="","",IF(szabászat!D196=36,szabászat!F196*2,szabászat!F196))</f>
        <v/>
      </c>
      <c r="F181" s="51" t="str">
        <f t="shared" si="24"/>
        <v/>
      </c>
      <c r="G181" s="52" t="str">
        <f>IF(szabászat!G196="","",IF(AND(szabászat!D196=36,szabászat!G196&lt;=100),120,IF(szabászat!D196=36,szabászat!G196+20,IF(szabászat!G196&gt;=100,szabászat!G196,100))))</f>
        <v/>
      </c>
      <c r="H181" s="52" t="str">
        <f>IF(szabászat!H196="","",IF(AND(szabászat!D196=36,szabászat!H196&lt;=68),90,IF(szabászat!D196=36,szabászat!H196+20,IF(szabászat!H196&gt;=68,szabászat!H196,70))))</f>
        <v/>
      </c>
      <c r="I181" s="50" t="str">
        <f>IF(szabászat!D196="","",IF(szabászat!D196=36,18,szabászat!D196))</f>
        <v/>
      </c>
      <c r="J181" s="50" t="str">
        <f>IF(szabászat!C196="","",szabászat!C196)</f>
        <v/>
      </c>
      <c r="K181" s="53" t="str">
        <f t="shared" si="25"/>
        <v/>
      </c>
      <c r="L181" s="53" t="str">
        <f t="shared" si="26"/>
        <v/>
      </c>
      <c r="M181" s="50" t="str">
        <f>IF(szabászat!B196="","",szabászat!B196)</f>
        <v/>
      </c>
      <c r="N181" s="50" t="str">
        <f>IF(szabászat!I196="","",IF(szabászat!I196=1,"0,4mm "&amp;szabászat!$I$13,IF(szabászat!I196=2,"2mm "&amp;szabászat!$I$14,IF(szabászat!I196=3,"1mm "&amp;szabászat!$I$15,IF(szabászat!I196=4,"élléc "&amp;szabászat!$I$16)))))</f>
        <v/>
      </c>
      <c r="O181" s="50" t="str">
        <f>IF(szabászat!J196="","",IF(szabászat!J196=1,"0,4mm "&amp;szabászat!$I$13,IF(szabászat!J196=2,"2mm "&amp;szabászat!$I$14,IF(szabászat!J196=3,"1mm "&amp;szabászat!$I$15,IF(szabászat!J196=4,"élléc "&amp;szabászat!$I$16)))))</f>
        <v/>
      </c>
      <c r="P181" s="50" t="str">
        <f>IF(szabászat!K196="","",IF(szabászat!K196=1,"0,4mm "&amp;szabászat!$I$13,IF(szabászat!K196=2,"2mm "&amp;szabászat!$I$14,IF(szabászat!K196=3,"1mm "&amp;szabászat!$I$15,IF(szabászat!K196=4,"élléc "&amp;szabászat!$I$16)))))</f>
        <v/>
      </c>
      <c r="Q181" s="50" t="str">
        <f>IF(szabászat!L196="","",IF(szabászat!L196=1,"0,4mm "&amp;szabászat!$I$13,IF(szabászat!L196=2,"2mm "&amp;szabászat!$I$14,IF(szabászat!L196=3,"1mm "&amp;szabászat!$I$15,IF(szabászat!L196=4,"élléc "&amp;szabászat!$I$16)))))</f>
        <v/>
      </c>
      <c r="R181" s="51" t="str">
        <f t="shared" si="27"/>
        <v/>
      </c>
      <c r="S181" s="51" t="str">
        <f>IF(E181="","",IF(szabászat!M196="","www.suliwood.hu",#REF!))</f>
        <v/>
      </c>
      <c r="T181" s="50" t="str">
        <f t="shared" si="28"/>
        <v/>
      </c>
      <c r="U181" s="54" t="str">
        <f t="shared" si="29"/>
        <v/>
      </c>
      <c r="V181" s="56" t="str">
        <f>IF(szabászat!G196="","",IF(szabászat!D196=36,"DUPLUNG: "&amp;szabászat!G196&amp;"x"&amp;szabászat!H196,IF(AND(szabászat!G196&lt;100,szabászat!H196&lt;68),"hossz:"&amp;szabászat!G196&amp;", szél.:"&amp;szabászat!H196&amp;"mm",IF(szabászat!G196&lt;100,"hossz:"&amp;szabászat!G196&amp;"mm",IF(szabászat!H196&lt;68,"szél.:"&amp;szabászat!H196&amp;"mm","")))))</f>
        <v/>
      </c>
      <c r="X181" s="60">
        <f t="shared" si="30"/>
        <v>0</v>
      </c>
      <c r="Y181" s="60">
        <f t="shared" si="31"/>
        <v>0</v>
      </c>
      <c r="Z181" s="60">
        <f t="shared" si="32"/>
        <v>0</v>
      </c>
      <c r="AA181" s="60">
        <f t="shared" si="33"/>
        <v>0</v>
      </c>
      <c r="AB181" s="60">
        <f t="shared" si="34"/>
        <v>0</v>
      </c>
      <c r="AD181" s="60">
        <f t="shared" si="35"/>
        <v>0</v>
      </c>
    </row>
    <row r="182" spans="1:30" x14ac:dyDescent="0.25">
      <c r="A182" s="15">
        <v>178</v>
      </c>
      <c r="B182" s="48" t="str">
        <f>IF(szabászat!E197="","",szabászat!E197)</f>
        <v/>
      </c>
      <c r="C182" s="49"/>
      <c r="D182" s="49"/>
      <c r="E182" s="52" t="str">
        <f>IF(szabászat!F197="","",IF(szabászat!D197=36,szabászat!F197*2,szabászat!F197))</f>
        <v/>
      </c>
      <c r="F182" s="51" t="str">
        <f t="shared" si="24"/>
        <v/>
      </c>
      <c r="G182" s="52" t="str">
        <f>IF(szabászat!G197="","",IF(AND(szabászat!D197=36,szabászat!G197&lt;=100),120,IF(szabászat!D197=36,szabászat!G197+20,IF(szabászat!G197&gt;=100,szabászat!G197,100))))</f>
        <v/>
      </c>
      <c r="H182" s="52" t="str">
        <f>IF(szabászat!H197="","",IF(AND(szabászat!D197=36,szabászat!H197&lt;=68),90,IF(szabászat!D197=36,szabászat!H197+20,IF(szabászat!H197&gt;=68,szabászat!H197,70))))</f>
        <v/>
      </c>
      <c r="I182" s="50" t="str">
        <f>IF(szabászat!D197="","",IF(szabászat!D197=36,18,szabászat!D197))</f>
        <v/>
      </c>
      <c r="J182" s="50" t="str">
        <f>IF(szabászat!C197="","",szabászat!C197)</f>
        <v/>
      </c>
      <c r="K182" s="53" t="str">
        <f t="shared" si="25"/>
        <v/>
      </c>
      <c r="L182" s="53" t="str">
        <f t="shared" si="26"/>
        <v/>
      </c>
      <c r="M182" s="50" t="str">
        <f>IF(szabászat!B197="","",szabászat!B197)</f>
        <v/>
      </c>
      <c r="N182" s="50" t="str">
        <f>IF(szabászat!I197="","",IF(szabászat!I197=1,"0,4mm "&amp;szabászat!$I$13,IF(szabászat!I197=2,"2mm "&amp;szabászat!$I$14,IF(szabászat!I197=3,"1mm "&amp;szabászat!$I$15,IF(szabászat!I197=4,"élléc "&amp;szabászat!$I$16)))))</f>
        <v/>
      </c>
      <c r="O182" s="50" t="str">
        <f>IF(szabászat!J197="","",IF(szabászat!J197=1,"0,4mm "&amp;szabászat!$I$13,IF(szabászat!J197=2,"2mm "&amp;szabászat!$I$14,IF(szabászat!J197=3,"1mm "&amp;szabászat!$I$15,IF(szabászat!J197=4,"élléc "&amp;szabászat!$I$16)))))</f>
        <v/>
      </c>
      <c r="P182" s="50" t="str">
        <f>IF(szabászat!K197="","",IF(szabászat!K197=1,"0,4mm "&amp;szabászat!$I$13,IF(szabászat!K197=2,"2mm "&amp;szabászat!$I$14,IF(szabászat!K197=3,"1mm "&amp;szabászat!$I$15,IF(szabászat!K197=4,"élléc "&amp;szabászat!$I$16)))))</f>
        <v/>
      </c>
      <c r="Q182" s="50" t="str">
        <f>IF(szabászat!L197="","",IF(szabászat!L197=1,"0,4mm "&amp;szabászat!$I$13,IF(szabászat!L197=2,"2mm "&amp;szabászat!$I$14,IF(szabászat!L197=3,"1mm "&amp;szabászat!$I$15,IF(szabászat!L197=4,"élléc "&amp;szabászat!$I$16)))))</f>
        <v/>
      </c>
      <c r="R182" s="51" t="str">
        <f t="shared" si="27"/>
        <v/>
      </c>
      <c r="S182" s="51" t="str">
        <f>IF(E182="","",IF(szabászat!M197="","www.suliwood.hu",#REF!))</f>
        <v/>
      </c>
      <c r="T182" s="50" t="str">
        <f t="shared" si="28"/>
        <v/>
      </c>
      <c r="U182" s="54" t="str">
        <f t="shared" si="29"/>
        <v/>
      </c>
      <c r="V182" s="56" t="str">
        <f>IF(szabászat!G197="","",IF(szabászat!D197=36,"DUPLUNG: "&amp;szabászat!G197&amp;"x"&amp;szabászat!H197,IF(AND(szabászat!G197&lt;100,szabászat!H197&lt;68),"hossz:"&amp;szabászat!G197&amp;", szél.:"&amp;szabászat!H197&amp;"mm",IF(szabászat!G197&lt;100,"hossz:"&amp;szabászat!G197&amp;"mm",IF(szabászat!H197&lt;68,"szél.:"&amp;szabászat!H197&amp;"mm","")))))</f>
        <v/>
      </c>
      <c r="X182" s="60">
        <f t="shared" si="30"/>
        <v>0</v>
      </c>
      <c r="Y182" s="60">
        <f t="shared" si="31"/>
        <v>0</v>
      </c>
      <c r="Z182" s="60">
        <f t="shared" si="32"/>
        <v>0</v>
      </c>
      <c r="AA182" s="60">
        <f t="shared" si="33"/>
        <v>0</v>
      </c>
      <c r="AB182" s="60">
        <f t="shared" si="34"/>
        <v>0</v>
      </c>
      <c r="AD182" s="60">
        <f t="shared" si="35"/>
        <v>0</v>
      </c>
    </row>
    <row r="183" spans="1:30" x14ac:dyDescent="0.25">
      <c r="A183" s="15">
        <v>179</v>
      </c>
      <c r="B183" s="48" t="str">
        <f>IF(szabászat!E198="","",szabászat!E198)</f>
        <v/>
      </c>
      <c r="C183" s="49"/>
      <c r="D183" s="49"/>
      <c r="E183" s="52" t="str">
        <f>IF(szabászat!F198="","",IF(szabászat!D198=36,szabászat!F198*2,szabászat!F198))</f>
        <v/>
      </c>
      <c r="F183" s="51" t="str">
        <f t="shared" si="24"/>
        <v/>
      </c>
      <c r="G183" s="52" t="str">
        <f>IF(szabászat!G198="","",IF(AND(szabászat!D198=36,szabászat!G198&lt;=100),120,IF(szabászat!D198=36,szabászat!G198+20,IF(szabászat!G198&gt;=100,szabászat!G198,100))))</f>
        <v/>
      </c>
      <c r="H183" s="52" t="str">
        <f>IF(szabászat!H198="","",IF(AND(szabászat!D198=36,szabászat!H198&lt;=68),90,IF(szabászat!D198=36,szabászat!H198+20,IF(szabászat!H198&gt;=68,szabászat!H198,70))))</f>
        <v/>
      </c>
      <c r="I183" s="50" t="str">
        <f>IF(szabászat!D198="","",IF(szabászat!D198=36,18,szabászat!D198))</f>
        <v/>
      </c>
      <c r="J183" s="50" t="str">
        <f>IF(szabászat!C198="","",szabászat!C198)</f>
        <v/>
      </c>
      <c r="K183" s="53" t="str">
        <f t="shared" si="25"/>
        <v/>
      </c>
      <c r="L183" s="53" t="str">
        <f t="shared" si="26"/>
        <v/>
      </c>
      <c r="M183" s="50" t="str">
        <f>IF(szabászat!B198="","",szabászat!B198)</f>
        <v/>
      </c>
      <c r="N183" s="50" t="str">
        <f>IF(szabászat!I198="","",IF(szabászat!I198=1,"0,4mm "&amp;szabászat!$I$13,IF(szabászat!I198=2,"2mm "&amp;szabászat!$I$14,IF(szabászat!I198=3,"1mm "&amp;szabászat!$I$15,IF(szabászat!I198=4,"élléc "&amp;szabászat!$I$16)))))</f>
        <v/>
      </c>
      <c r="O183" s="50" t="str">
        <f>IF(szabászat!J198="","",IF(szabászat!J198=1,"0,4mm "&amp;szabászat!$I$13,IF(szabászat!J198=2,"2mm "&amp;szabászat!$I$14,IF(szabászat!J198=3,"1mm "&amp;szabászat!$I$15,IF(szabászat!J198=4,"élléc "&amp;szabászat!$I$16)))))</f>
        <v/>
      </c>
      <c r="P183" s="50" t="str">
        <f>IF(szabászat!K198="","",IF(szabászat!K198=1,"0,4mm "&amp;szabászat!$I$13,IF(szabászat!K198=2,"2mm "&amp;szabászat!$I$14,IF(szabászat!K198=3,"1mm "&amp;szabászat!$I$15,IF(szabászat!K198=4,"élléc "&amp;szabászat!$I$16)))))</f>
        <v/>
      </c>
      <c r="Q183" s="50" t="str">
        <f>IF(szabászat!L198="","",IF(szabászat!L198=1,"0,4mm "&amp;szabászat!$I$13,IF(szabászat!L198=2,"2mm "&amp;szabászat!$I$14,IF(szabászat!L198=3,"1mm "&amp;szabászat!$I$15,IF(szabászat!L198=4,"élléc "&amp;szabászat!$I$16)))))</f>
        <v/>
      </c>
      <c r="R183" s="51" t="str">
        <f t="shared" si="27"/>
        <v/>
      </c>
      <c r="S183" s="51" t="str">
        <f>IF(E183="","",IF(szabászat!M198="","www.suliwood.hu",#REF!))</f>
        <v/>
      </c>
      <c r="T183" s="50" t="str">
        <f t="shared" si="28"/>
        <v/>
      </c>
      <c r="U183" s="54" t="str">
        <f t="shared" si="29"/>
        <v/>
      </c>
      <c r="V183" s="56" t="str">
        <f>IF(szabászat!G198="","",IF(szabászat!D198=36,"DUPLUNG: "&amp;szabászat!G198&amp;"x"&amp;szabászat!H198,IF(AND(szabászat!G198&lt;100,szabászat!H198&lt;68),"hossz:"&amp;szabászat!G198&amp;", szél.:"&amp;szabászat!H198&amp;"mm",IF(szabászat!G198&lt;100,"hossz:"&amp;szabászat!G198&amp;"mm",IF(szabászat!H198&lt;68,"szél.:"&amp;szabászat!H198&amp;"mm","")))))</f>
        <v/>
      </c>
      <c r="X183" s="60">
        <f t="shared" si="30"/>
        <v>0</v>
      </c>
      <c r="Y183" s="60">
        <f t="shared" si="31"/>
        <v>0</v>
      </c>
      <c r="Z183" s="60">
        <f t="shared" si="32"/>
        <v>0</v>
      </c>
      <c r="AA183" s="60">
        <f t="shared" si="33"/>
        <v>0</v>
      </c>
      <c r="AB183" s="60">
        <f t="shared" si="34"/>
        <v>0</v>
      </c>
      <c r="AD183" s="60">
        <f t="shared" si="35"/>
        <v>0</v>
      </c>
    </row>
    <row r="184" spans="1:30" x14ac:dyDescent="0.25">
      <c r="A184" s="15">
        <v>180</v>
      </c>
      <c r="B184" s="48" t="str">
        <f>IF(szabászat!E199="","",szabászat!E199)</f>
        <v/>
      </c>
      <c r="C184" s="49"/>
      <c r="D184" s="49"/>
      <c r="E184" s="52" t="str">
        <f>IF(szabászat!F199="","",IF(szabászat!D199=36,szabászat!F199*2,szabászat!F199))</f>
        <v/>
      </c>
      <c r="F184" s="51" t="str">
        <f t="shared" si="24"/>
        <v/>
      </c>
      <c r="G184" s="52" t="str">
        <f>IF(szabászat!G199="","",IF(AND(szabászat!D199=36,szabászat!G199&lt;=100),120,IF(szabászat!D199=36,szabászat!G199+20,IF(szabászat!G199&gt;=100,szabászat!G199,100))))</f>
        <v/>
      </c>
      <c r="H184" s="52" t="str">
        <f>IF(szabászat!H199="","",IF(AND(szabászat!D199=36,szabászat!H199&lt;=68),90,IF(szabászat!D199=36,szabászat!H199+20,IF(szabászat!H199&gt;=68,szabászat!H199,70))))</f>
        <v/>
      </c>
      <c r="I184" s="50" t="str">
        <f>IF(szabászat!D199="","",IF(szabászat!D199=36,18,szabászat!D199))</f>
        <v/>
      </c>
      <c r="J184" s="50" t="str">
        <f>IF(szabászat!C199="","",szabászat!C199)</f>
        <v/>
      </c>
      <c r="K184" s="53" t="str">
        <f t="shared" si="25"/>
        <v/>
      </c>
      <c r="L184" s="53" t="str">
        <f t="shared" si="26"/>
        <v/>
      </c>
      <c r="M184" s="50" t="str">
        <f>IF(szabászat!B199="","",szabászat!B199)</f>
        <v/>
      </c>
      <c r="N184" s="50" t="str">
        <f>IF(szabászat!I199="","",IF(szabászat!I199=1,"0,4mm "&amp;szabászat!$I$13,IF(szabászat!I199=2,"2mm "&amp;szabászat!$I$14,IF(szabászat!I199=3,"1mm "&amp;szabászat!$I$15,IF(szabászat!I199=4,"élléc "&amp;szabászat!$I$16)))))</f>
        <v/>
      </c>
      <c r="O184" s="50" t="str">
        <f>IF(szabászat!J199="","",IF(szabászat!J199=1,"0,4mm "&amp;szabászat!$I$13,IF(szabászat!J199=2,"2mm "&amp;szabászat!$I$14,IF(szabászat!J199=3,"1mm "&amp;szabászat!$I$15,IF(szabászat!J199=4,"élléc "&amp;szabászat!$I$16)))))</f>
        <v/>
      </c>
      <c r="P184" s="50" t="str">
        <f>IF(szabászat!K199="","",IF(szabászat!K199=1,"0,4mm "&amp;szabászat!$I$13,IF(szabászat!K199=2,"2mm "&amp;szabászat!$I$14,IF(szabászat!K199=3,"1mm "&amp;szabászat!$I$15,IF(szabászat!K199=4,"élléc "&amp;szabászat!$I$16)))))</f>
        <v/>
      </c>
      <c r="Q184" s="50" t="str">
        <f>IF(szabászat!L199="","",IF(szabászat!L199=1,"0,4mm "&amp;szabászat!$I$13,IF(szabászat!L199=2,"2mm "&amp;szabászat!$I$14,IF(szabászat!L199=3,"1mm "&amp;szabászat!$I$15,IF(szabászat!L199=4,"élléc "&amp;szabászat!$I$16)))))</f>
        <v/>
      </c>
      <c r="R184" s="51" t="str">
        <f t="shared" si="27"/>
        <v/>
      </c>
      <c r="S184" s="51" t="str">
        <f>IF(E184="","",IF(szabászat!M199="","www.suliwood.hu",#REF!))</f>
        <v/>
      </c>
      <c r="T184" s="50" t="str">
        <f t="shared" si="28"/>
        <v/>
      </c>
      <c r="U184" s="54" t="str">
        <f t="shared" si="29"/>
        <v/>
      </c>
      <c r="V184" s="56" t="str">
        <f>IF(szabászat!G199="","",IF(szabászat!D199=36,"DUPLUNG: "&amp;szabászat!G199&amp;"x"&amp;szabászat!H199,IF(AND(szabászat!G199&lt;100,szabászat!H199&lt;68),"hossz:"&amp;szabászat!G199&amp;", szél.:"&amp;szabászat!H199&amp;"mm",IF(szabászat!G199&lt;100,"hossz:"&amp;szabászat!G199&amp;"mm",IF(szabászat!H199&lt;68,"szél.:"&amp;szabászat!H199&amp;"mm","")))))</f>
        <v/>
      </c>
      <c r="X184" s="60">
        <f t="shared" si="30"/>
        <v>0</v>
      </c>
      <c r="Y184" s="60">
        <f t="shared" si="31"/>
        <v>0</v>
      </c>
      <c r="Z184" s="60">
        <f t="shared" si="32"/>
        <v>0</v>
      </c>
      <c r="AA184" s="60">
        <f t="shared" si="33"/>
        <v>0</v>
      </c>
      <c r="AB184" s="60">
        <f t="shared" si="34"/>
        <v>0</v>
      </c>
      <c r="AD184" s="60">
        <f t="shared" si="35"/>
        <v>0</v>
      </c>
    </row>
    <row r="185" spans="1:30" x14ac:dyDescent="0.25">
      <c r="A185" s="15">
        <v>181</v>
      </c>
      <c r="B185" s="48" t="str">
        <f>IF(szabászat!E200="","",szabászat!E200)</f>
        <v/>
      </c>
      <c r="C185" s="49"/>
      <c r="D185" s="49"/>
      <c r="E185" s="52" t="str">
        <f>IF(szabászat!F200="","",IF(szabászat!D200=36,szabászat!F200*2,szabászat!F200))</f>
        <v/>
      </c>
      <c r="F185" s="51" t="str">
        <f t="shared" si="24"/>
        <v/>
      </c>
      <c r="G185" s="52" t="str">
        <f>IF(szabászat!G200="","",IF(AND(szabászat!D200=36,szabászat!G200&lt;=100),120,IF(szabászat!D200=36,szabászat!G200+20,IF(szabászat!G200&gt;=100,szabászat!G200,100))))</f>
        <v/>
      </c>
      <c r="H185" s="52" t="str">
        <f>IF(szabászat!H200="","",IF(AND(szabászat!D200=36,szabászat!H200&lt;=68),90,IF(szabászat!D200=36,szabászat!H200+20,IF(szabászat!H200&gt;=68,szabászat!H200,70))))</f>
        <v/>
      </c>
      <c r="I185" s="50" t="str">
        <f>IF(szabászat!D200="","",IF(szabászat!D200=36,18,szabászat!D200))</f>
        <v/>
      </c>
      <c r="J185" s="50" t="str">
        <f>IF(szabászat!C200="","",szabászat!C200)</f>
        <v/>
      </c>
      <c r="K185" s="53" t="str">
        <f t="shared" si="25"/>
        <v/>
      </c>
      <c r="L185" s="53" t="str">
        <f t="shared" si="26"/>
        <v/>
      </c>
      <c r="M185" s="50" t="str">
        <f>IF(szabászat!B200="","",szabászat!B200)</f>
        <v/>
      </c>
      <c r="N185" s="50" t="str">
        <f>IF(szabászat!I200="","",IF(szabászat!I200=1,"0,4mm "&amp;szabászat!$I$13,IF(szabászat!I200=2,"2mm "&amp;szabászat!$I$14,IF(szabászat!I200=3,"1mm "&amp;szabászat!$I$15,IF(szabászat!I200=4,"élléc "&amp;szabászat!$I$16)))))</f>
        <v/>
      </c>
      <c r="O185" s="50" t="str">
        <f>IF(szabászat!J200="","",IF(szabászat!J200=1,"0,4mm "&amp;szabászat!$I$13,IF(szabászat!J200=2,"2mm "&amp;szabászat!$I$14,IF(szabászat!J200=3,"1mm "&amp;szabászat!$I$15,IF(szabászat!J200=4,"élléc "&amp;szabászat!$I$16)))))</f>
        <v/>
      </c>
      <c r="P185" s="50" t="str">
        <f>IF(szabászat!K200="","",IF(szabászat!K200=1,"0,4mm "&amp;szabászat!$I$13,IF(szabászat!K200=2,"2mm "&amp;szabászat!$I$14,IF(szabászat!K200=3,"1mm "&amp;szabászat!$I$15,IF(szabászat!K200=4,"élléc "&amp;szabászat!$I$16)))))</f>
        <v/>
      </c>
      <c r="Q185" s="50" t="str">
        <f>IF(szabászat!L200="","",IF(szabászat!L200=1,"0,4mm "&amp;szabászat!$I$13,IF(szabászat!L200=2,"2mm "&amp;szabászat!$I$14,IF(szabászat!L200=3,"1mm "&amp;szabászat!$I$15,IF(szabászat!L200=4,"élléc "&amp;szabászat!$I$16)))))</f>
        <v/>
      </c>
      <c r="R185" s="51" t="str">
        <f t="shared" si="27"/>
        <v/>
      </c>
      <c r="S185" s="51" t="str">
        <f>IF(E185="","",IF(szabászat!M200="","www.suliwood.hu",#REF!))</f>
        <v/>
      </c>
      <c r="T185" s="50" t="str">
        <f t="shared" si="28"/>
        <v/>
      </c>
      <c r="U185" s="54" t="str">
        <f t="shared" si="29"/>
        <v/>
      </c>
      <c r="V185" s="56" t="str">
        <f>IF(szabászat!G200="","",IF(szabászat!D200=36,"DUPLUNG: "&amp;szabászat!G200&amp;"x"&amp;szabászat!H200,IF(AND(szabászat!G200&lt;100,szabászat!H200&lt;68),"hossz:"&amp;szabászat!G200&amp;", szél.:"&amp;szabászat!H200&amp;"mm",IF(szabászat!G200&lt;100,"hossz:"&amp;szabászat!G200&amp;"mm",IF(szabászat!H200&lt;68,"szél.:"&amp;szabászat!H200&amp;"mm","")))))</f>
        <v/>
      </c>
      <c r="X185" s="60">
        <f t="shared" si="30"/>
        <v>0</v>
      </c>
      <c r="Y185" s="60">
        <f t="shared" si="31"/>
        <v>0</v>
      </c>
      <c r="Z185" s="60">
        <f t="shared" si="32"/>
        <v>0</v>
      </c>
      <c r="AA185" s="60">
        <f t="shared" si="33"/>
        <v>0</v>
      </c>
      <c r="AB185" s="60">
        <f t="shared" si="34"/>
        <v>0</v>
      </c>
      <c r="AD185" s="60">
        <f t="shared" si="35"/>
        <v>0</v>
      </c>
    </row>
    <row r="186" spans="1:30" x14ac:dyDescent="0.25">
      <c r="A186" s="15">
        <v>182</v>
      </c>
      <c r="B186" s="48" t="str">
        <f>IF(szabászat!E201="","",szabászat!E201)</f>
        <v/>
      </c>
      <c r="C186" s="49"/>
      <c r="D186" s="49"/>
      <c r="E186" s="52" t="str">
        <f>IF(szabászat!F201="","",IF(szabászat!D201=36,szabászat!F201*2,szabászat!F201))</f>
        <v/>
      </c>
      <c r="F186" s="51" t="str">
        <f t="shared" si="24"/>
        <v/>
      </c>
      <c r="G186" s="52" t="str">
        <f>IF(szabászat!G201="","",IF(AND(szabászat!D201=36,szabászat!G201&lt;=100),120,IF(szabászat!D201=36,szabászat!G201+20,IF(szabászat!G201&gt;=100,szabászat!G201,100))))</f>
        <v/>
      </c>
      <c r="H186" s="52" t="str">
        <f>IF(szabászat!H201="","",IF(AND(szabászat!D201=36,szabászat!H201&lt;=68),90,IF(szabászat!D201=36,szabászat!H201+20,IF(szabászat!H201&gt;=68,szabászat!H201,70))))</f>
        <v/>
      </c>
      <c r="I186" s="50" t="str">
        <f>IF(szabászat!D201="","",IF(szabászat!D201=36,18,szabászat!D201))</f>
        <v/>
      </c>
      <c r="J186" s="50" t="str">
        <f>IF(szabászat!C201="","",szabászat!C201)</f>
        <v/>
      </c>
      <c r="K186" s="53" t="str">
        <f t="shared" si="25"/>
        <v/>
      </c>
      <c r="L186" s="53" t="str">
        <f t="shared" si="26"/>
        <v/>
      </c>
      <c r="M186" s="50" t="str">
        <f>IF(szabászat!B201="","",szabászat!B201)</f>
        <v/>
      </c>
      <c r="N186" s="50" t="str">
        <f>IF(szabászat!I201="","",IF(szabászat!I201=1,"0,4mm "&amp;szabászat!$I$13,IF(szabászat!I201=2,"2mm "&amp;szabászat!$I$14,IF(szabászat!I201=3,"1mm "&amp;szabászat!$I$15,IF(szabászat!I201=4,"élléc "&amp;szabászat!$I$16)))))</f>
        <v/>
      </c>
      <c r="O186" s="50" t="str">
        <f>IF(szabászat!J201="","",IF(szabászat!J201=1,"0,4mm "&amp;szabászat!$I$13,IF(szabászat!J201=2,"2mm "&amp;szabászat!$I$14,IF(szabászat!J201=3,"1mm "&amp;szabászat!$I$15,IF(szabászat!J201=4,"élléc "&amp;szabászat!$I$16)))))</f>
        <v/>
      </c>
      <c r="P186" s="50" t="str">
        <f>IF(szabászat!K201="","",IF(szabászat!K201=1,"0,4mm "&amp;szabászat!$I$13,IF(szabászat!K201=2,"2mm "&amp;szabászat!$I$14,IF(szabászat!K201=3,"1mm "&amp;szabászat!$I$15,IF(szabászat!K201=4,"élléc "&amp;szabászat!$I$16)))))</f>
        <v/>
      </c>
      <c r="Q186" s="50" t="str">
        <f>IF(szabászat!L201="","",IF(szabászat!L201=1,"0,4mm "&amp;szabászat!$I$13,IF(szabászat!L201=2,"2mm "&amp;szabászat!$I$14,IF(szabászat!L201=3,"1mm "&amp;szabászat!$I$15,IF(szabászat!L201=4,"élléc "&amp;szabászat!$I$16)))))</f>
        <v/>
      </c>
      <c r="R186" s="51" t="str">
        <f t="shared" si="27"/>
        <v/>
      </c>
      <c r="S186" s="51" t="str">
        <f>IF(E186="","",IF(szabászat!M201="","www.suliwood.hu",#REF!))</f>
        <v/>
      </c>
      <c r="T186" s="50" t="str">
        <f t="shared" si="28"/>
        <v/>
      </c>
      <c r="U186" s="54" t="str">
        <f t="shared" si="29"/>
        <v/>
      </c>
      <c r="V186" s="56" t="str">
        <f>IF(szabászat!G201="","",IF(szabászat!D201=36,"DUPLUNG: "&amp;szabászat!G201&amp;"x"&amp;szabászat!H201,IF(AND(szabászat!G201&lt;100,szabászat!H201&lt;68),"hossz:"&amp;szabászat!G201&amp;", szél.:"&amp;szabászat!H201&amp;"mm",IF(szabászat!G201&lt;100,"hossz:"&amp;szabászat!G201&amp;"mm",IF(szabászat!H201&lt;68,"szél.:"&amp;szabászat!H201&amp;"mm","")))))</f>
        <v/>
      </c>
      <c r="X186" s="60">
        <f t="shared" si="30"/>
        <v>0</v>
      </c>
      <c r="Y186" s="60">
        <f t="shared" si="31"/>
        <v>0</v>
      </c>
      <c r="Z186" s="60">
        <f t="shared" si="32"/>
        <v>0</v>
      </c>
      <c r="AA186" s="60">
        <f t="shared" si="33"/>
        <v>0</v>
      </c>
      <c r="AB186" s="60">
        <f t="shared" si="34"/>
        <v>0</v>
      </c>
      <c r="AD186" s="60">
        <f t="shared" si="35"/>
        <v>0</v>
      </c>
    </row>
    <row r="187" spans="1:30" x14ac:dyDescent="0.25">
      <c r="A187" s="15">
        <v>183</v>
      </c>
      <c r="B187" s="48" t="str">
        <f>IF(szabászat!E202="","",szabászat!E202)</f>
        <v/>
      </c>
      <c r="C187" s="49"/>
      <c r="D187" s="49"/>
      <c r="E187" s="52" t="str">
        <f>IF(szabászat!F202="","",IF(szabászat!D202=36,szabászat!F202*2,szabászat!F202))</f>
        <v/>
      </c>
      <c r="F187" s="51" t="str">
        <f t="shared" si="24"/>
        <v/>
      </c>
      <c r="G187" s="52" t="str">
        <f>IF(szabászat!G202="","",IF(AND(szabászat!D202=36,szabászat!G202&lt;=100),120,IF(szabászat!D202=36,szabászat!G202+20,IF(szabászat!G202&gt;=100,szabászat!G202,100))))</f>
        <v/>
      </c>
      <c r="H187" s="52" t="str">
        <f>IF(szabászat!H202="","",IF(AND(szabászat!D202=36,szabászat!H202&lt;=68),90,IF(szabászat!D202=36,szabászat!H202+20,IF(szabászat!H202&gt;=68,szabászat!H202,70))))</f>
        <v/>
      </c>
      <c r="I187" s="50" t="str">
        <f>IF(szabászat!D202="","",IF(szabászat!D202=36,18,szabászat!D202))</f>
        <v/>
      </c>
      <c r="J187" s="50" t="str">
        <f>IF(szabászat!C202="","",szabászat!C202)</f>
        <v/>
      </c>
      <c r="K187" s="53" t="str">
        <f t="shared" si="25"/>
        <v/>
      </c>
      <c r="L187" s="53" t="str">
        <f t="shared" si="26"/>
        <v/>
      </c>
      <c r="M187" s="50" t="str">
        <f>IF(szabászat!B202="","",szabászat!B202)</f>
        <v/>
      </c>
      <c r="N187" s="50" t="str">
        <f>IF(szabászat!I202="","",IF(szabászat!I202=1,"0,4mm "&amp;szabászat!$I$13,IF(szabászat!I202=2,"2mm "&amp;szabászat!$I$14,IF(szabászat!I202=3,"1mm "&amp;szabászat!$I$15,IF(szabászat!I202=4,"élléc "&amp;szabászat!$I$16)))))</f>
        <v/>
      </c>
      <c r="O187" s="50" t="str">
        <f>IF(szabászat!J202="","",IF(szabászat!J202=1,"0,4mm "&amp;szabászat!$I$13,IF(szabászat!J202=2,"2mm "&amp;szabászat!$I$14,IF(szabászat!J202=3,"1mm "&amp;szabászat!$I$15,IF(szabászat!J202=4,"élléc "&amp;szabászat!$I$16)))))</f>
        <v/>
      </c>
      <c r="P187" s="50" t="str">
        <f>IF(szabászat!K202="","",IF(szabászat!K202=1,"0,4mm "&amp;szabászat!$I$13,IF(szabászat!K202=2,"2mm "&amp;szabászat!$I$14,IF(szabászat!K202=3,"1mm "&amp;szabászat!$I$15,IF(szabászat!K202=4,"élléc "&amp;szabászat!$I$16)))))</f>
        <v/>
      </c>
      <c r="Q187" s="50" t="str">
        <f>IF(szabászat!L202="","",IF(szabászat!L202=1,"0,4mm "&amp;szabászat!$I$13,IF(szabászat!L202=2,"2mm "&amp;szabászat!$I$14,IF(szabászat!L202=3,"1mm "&amp;szabászat!$I$15,IF(szabászat!L202=4,"élléc "&amp;szabászat!$I$16)))))</f>
        <v/>
      </c>
      <c r="R187" s="51" t="str">
        <f t="shared" si="27"/>
        <v/>
      </c>
      <c r="S187" s="51" t="str">
        <f>IF(E187="","",IF(szabászat!M202="","www.suliwood.hu",#REF!))</f>
        <v/>
      </c>
      <c r="T187" s="50" t="str">
        <f t="shared" si="28"/>
        <v/>
      </c>
      <c r="U187" s="54" t="str">
        <f t="shared" si="29"/>
        <v/>
      </c>
      <c r="V187" s="56" t="str">
        <f>IF(szabászat!G202="","",IF(szabászat!D202=36,"DUPLUNG: "&amp;szabászat!G202&amp;"x"&amp;szabászat!H202,IF(AND(szabászat!G202&lt;100,szabászat!H202&lt;68),"hossz:"&amp;szabászat!G202&amp;", szél.:"&amp;szabászat!H202&amp;"mm",IF(szabászat!G202&lt;100,"hossz:"&amp;szabászat!G202&amp;"mm",IF(szabászat!H202&lt;68,"szél.:"&amp;szabászat!H202&amp;"mm","")))))</f>
        <v/>
      </c>
      <c r="X187" s="60">
        <f t="shared" si="30"/>
        <v>0</v>
      </c>
      <c r="Y187" s="60">
        <f t="shared" si="31"/>
        <v>0</v>
      </c>
      <c r="Z187" s="60">
        <f t="shared" si="32"/>
        <v>0</v>
      </c>
      <c r="AA187" s="60">
        <f t="shared" si="33"/>
        <v>0</v>
      </c>
      <c r="AB187" s="60">
        <f t="shared" si="34"/>
        <v>0</v>
      </c>
      <c r="AD187" s="60">
        <f t="shared" si="35"/>
        <v>0</v>
      </c>
    </row>
    <row r="188" spans="1:30" x14ac:dyDescent="0.25">
      <c r="A188" s="15">
        <v>184</v>
      </c>
      <c r="B188" s="48" t="str">
        <f>IF(szabászat!E203="","",szabászat!E203)</f>
        <v/>
      </c>
      <c r="C188" s="49"/>
      <c r="D188" s="49"/>
      <c r="E188" s="52" t="str">
        <f>IF(szabászat!F203="","",IF(szabászat!D203=36,szabászat!F203*2,szabászat!F203))</f>
        <v/>
      </c>
      <c r="F188" s="51" t="str">
        <f t="shared" si="24"/>
        <v/>
      </c>
      <c r="G188" s="52" t="str">
        <f>IF(szabászat!G203="","",IF(AND(szabászat!D203=36,szabászat!G203&lt;=100),120,IF(szabászat!D203=36,szabászat!G203+20,IF(szabászat!G203&gt;=100,szabászat!G203,100))))</f>
        <v/>
      </c>
      <c r="H188" s="52" t="str">
        <f>IF(szabászat!H203="","",IF(AND(szabászat!D203=36,szabászat!H203&lt;=68),90,IF(szabászat!D203=36,szabászat!H203+20,IF(szabászat!H203&gt;=68,szabászat!H203,70))))</f>
        <v/>
      </c>
      <c r="I188" s="50" t="str">
        <f>IF(szabászat!D203="","",IF(szabászat!D203=36,18,szabászat!D203))</f>
        <v/>
      </c>
      <c r="J188" s="50" t="str">
        <f>IF(szabászat!C203="","",szabászat!C203)</f>
        <v/>
      </c>
      <c r="K188" s="53" t="str">
        <f t="shared" si="25"/>
        <v/>
      </c>
      <c r="L188" s="53" t="str">
        <f t="shared" si="26"/>
        <v/>
      </c>
      <c r="M188" s="50" t="str">
        <f>IF(szabászat!B203="","",szabászat!B203)</f>
        <v/>
      </c>
      <c r="N188" s="50" t="str">
        <f>IF(szabászat!I203="","",IF(szabászat!I203=1,"0,4mm "&amp;szabászat!$I$13,IF(szabászat!I203=2,"2mm "&amp;szabászat!$I$14,IF(szabászat!I203=3,"1mm "&amp;szabászat!$I$15,IF(szabászat!I203=4,"élléc "&amp;szabászat!$I$16)))))</f>
        <v/>
      </c>
      <c r="O188" s="50" t="str">
        <f>IF(szabászat!J203="","",IF(szabászat!J203=1,"0,4mm "&amp;szabászat!$I$13,IF(szabászat!J203=2,"2mm "&amp;szabászat!$I$14,IF(szabászat!J203=3,"1mm "&amp;szabászat!$I$15,IF(szabászat!J203=4,"élléc "&amp;szabászat!$I$16)))))</f>
        <v/>
      </c>
      <c r="P188" s="50" t="str">
        <f>IF(szabászat!K203="","",IF(szabászat!K203=1,"0,4mm "&amp;szabászat!$I$13,IF(szabászat!K203=2,"2mm "&amp;szabászat!$I$14,IF(szabászat!K203=3,"1mm "&amp;szabászat!$I$15,IF(szabászat!K203=4,"élléc "&amp;szabászat!$I$16)))))</f>
        <v/>
      </c>
      <c r="Q188" s="50" t="str">
        <f>IF(szabászat!L203="","",IF(szabászat!L203=1,"0,4mm "&amp;szabászat!$I$13,IF(szabászat!L203=2,"2mm "&amp;szabászat!$I$14,IF(szabászat!L203=3,"1mm "&amp;szabászat!$I$15,IF(szabászat!L203=4,"élléc "&amp;szabászat!$I$16)))))</f>
        <v/>
      </c>
      <c r="R188" s="51" t="str">
        <f t="shared" si="27"/>
        <v/>
      </c>
      <c r="S188" s="51" t="str">
        <f>IF(E188="","",IF(szabászat!M203="","www.suliwood.hu",#REF!))</f>
        <v/>
      </c>
      <c r="T188" s="50" t="str">
        <f t="shared" si="28"/>
        <v/>
      </c>
      <c r="U188" s="54" t="str">
        <f t="shared" si="29"/>
        <v/>
      </c>
      <c r="V188" s="56" t="str">
        <f>IF(szabászat!G203="","",IF(szabászat!D203=36,"DUPLUNG: "&amp;szabászat!G203&amp;"x"&amp;szabászat!H203,IF(AND(szabászat!G203&lt;100,szabászat!H203&lt;68),"hossz:"&amp;szabászat!G203&amp;", szél.:"&amp;szabászat!H203&amp;"mm",IF(szabászat!G203&lt;100,"hossz:"&amp;szabászat!G203&amp;"mm",IF(szabászat!H203&lt;68,"szél.:"&amp;szabászat!H203&amp;"mm","")))))</f>
        <v/>
      </c>
      <c r="X188" s="60">
        <f t="shared" si="30"/>
        <v>0</v>
      </c>
      <c r="Y188" s="60">
        <f t="shared" si="31"/>
        <v>0</v>
      </c>
      <c r="Z188" s="60">
        <f t="shared" si="32"/>
        <v>0</v>
      </c>
      <c r="AA188" s="60">
        <f t="shared" si="33"/>
        <v>0</v>
      </c>
      <c r="AB188" s="60">
        <f t="shared" si="34"/>
        <v>0</v>
      </c>
      <c r="AD188" s="60">
        <f t="shared" si="35"/>
        <v>0</v>
      </c>
    </row>
    <row r="189" spans="1:30" x14ac:dyDescent="0.25">
      <c r="A189" s="15">
        <v>185</v>
      </c>
      <c r="B189" s="48" t="str">
        <f>IF(szabászat!E204="","",szabászat!E204)</f>
        <v/>
      </c>
      <c r="C189" s="49"/>
      <c r="D189" s="49"/>
      <c r="E189" s="52" t="str">
        <f>IF(szabászat!F204="","",IF(szabászat!D204=36,szabászat!F204*2,szabászat!F204))</f>
        <v/>
      </c>
      <c r="F189" s="51" t="str">
        <f t="shared" si="24"/>
        <v/>
      </c>
      <c r="G189" s="52" t="str">
        <f>IF(szabászat!G204="","",IF(AND(szabászat!D204=36,szabászat!G204&lt;=100),120,IF(szabászat!D204=36,szabászat!G204+20,IF(szabászat!G204&gt;=100,szabászat!G204,100))))</f>
        <v/>
      </c>
      <c r="H189" s="52" t="str">
        <f>IF(szabászat!H204="","",IF(AND(szabászat!D204=36,szabászat!H204&lt;=68),90,IF(szabászat!D204=36,szabászat!H204+20,IF(szabászat!H204&gt;=68,szabászat!H204,70))))</f>
        <v/>
      </c>
      <c r="I189" s="50" t="str">
        <f>IF(szabászat!D204="","",IF(szabászat!D204=36,18,szabászat!D204))</f>
        <v/>
      </c>
      <c r="J189" s="50" t="str">
        <f>IF(szabászat!C204="","",szabászat!C204)</f>
        <v/>
      </c>
      <c r="K189" s="53" t="str">
        <f t="shared" si="25"/>
        <v/>
      </c>
      <c r="L189" s="53" t="str">
        <f t="shared" si="26"/>
        <v/>
      </c>
      <c r="M189" s="50" t="str">
        <f>IF(szabászat!B204="","",szabászat!B204)</f>
        <v/>
      </c>
      <c r="N189" s="50" t="str">
        <f>IF(szabászat!I204="","",IF(szabászat!I204=1,"0,4mm "&amp;szabászat!$I$13,IF(szabászat!I204=2,"2mm "&amp;szabászat!$I$14,IF(szabászat!I204=3,"1mm "&amp;szabászat!$I$15,IF(szabászat!I204=4,"élléc "&amp;szabászat!$I$16)))))</f>
        <v/>
      </c>
      <c r="O189" s="50" t="str">
        <f>IF(szabászat!J204="","",IF(szabászat!J204=1,"0,4mm "&amp;szabászat!$I$13,IF(szabászat!J204=2,"2mm "&amp;szabászat!$I$14,IF(szabászat!J204=3,"1mm "&amp;szabászat!$I$15,IF(szabászat!J204=4,"élléc "&amp;szabászat!$I$16)))))</f>
        <v/>
      </c>
      <c r="P189" s="50" t="str">
        <f>IF(szabászat!K204="","",IF(szabászat!K204=1,"0,4mm "&amp;szabászat!$I$13,IF(szabászat!K204=2,"2mm "&amp;szabászat!$I$14,IF(szabászat!K204=3,"1mm "&amp;szabászat!$I$15,IF(szabászat!K204=4,"élléc "&amp;szabászat!$I$16)))))</f>
        <v/>
      </c>
      <c r="Q189" s="50" t="str">
        <f>IF(szabászat!L204="","",IF(szabászat!L204=1,"0,4mm "&amp;szabászat!$I$13,IF(szabászat!L204=2,"2mm "&amp;szabászat!$I$14,IF(szabászat!L204=3,"1mm "&amp;szabászat!$I$15,IF(szabászat!L204=4,"élléc "&amp;szabászat!$I$16)))))</f>
        <v/>
      </c>
      <c r="R189" s="51" t="str">
        <f t="shared" si="27"/>
        <v/>
      </c>
      <c r="S189" s="51" t="str">
        <f>IF(E189="","",IF(szabászat!M204="","www.suliwood.hu",#REF!))</f>
        <v/>
      </c>
      <c r="T189" s="50" t="str">
        <f t="shared" si="28"/>
        <v/>
      </c>
      <c r="U189" s="54" t="str">
        <f t="shared" si="29"/>
        <v/>
      </c>
      <c r="V189" s="56" t="str">
        <f>IF(szabászat!G204="","",IF(szabászat!D204=36,"DUPLUNG: "&amp;szabászat!G204&amp;"x"&amp;szabászat!H204,IF(AND(szabászat!G204&lt;100,szabászat!H204&lt;68),"hossz:"&amp;szabászat!G204&amp;", szél.:"&amp;szabászat!H204&amp;"mm",IF(szabászat!G204&lt;100,"hossz:"&amp;szabászat!G204&amp;"mm",IF(szabászat!H204&lt;68,"szél.:"&amp;szabászat!H204&amp;"mm","")))))</f>
        <v/>
      </c>
      <c r="X189" s="60">
        <f t="shared" si="30"/>
        <v>0</v>
      </c>
      <c r="Y189" s="60">
        <f t="shared" si="31"/>
        <v>0</v>
      </c>
      <c r="Z189" s="60">
        <f t="shared" si="32"/>
        <v>0</v>
      </c>
      <c r="AA189" s="60">
        <f t="shared" si="33"/>
        <v>0</v>
      </c>
      <c r="AB189" s="60">
        <f t="shared" si="34"/>
        <v>0</v>
      </c>
      <c r="AD189" s="60">
        <f t="shared" si="35"/>
        <v>0</v>
      </c>
    </row>
    <row r="190" spans="1:30" x14ac:dyDescent="0.25">
      <c r="A190" s="15">
        <v>186</v>
      </c>
      <c r="B190" s="48" t="str">
        <f>IF(szabászat!E205="","",szabászat!E205)</f>
        <v/>
      </c>
      <c r="C190" s="49"/>
      <c r="D190" s="49"/>
      <c r="E190" s="52" t="str">
        <f>IF(szabászat!F205="","",IF(szabászat!D205=36,szabászat!F205*2,szabászat!F205))</f>
        <v/>
      </c>
      <c r="F190" s="51" t="str">
        <f t="shared" si="24"/>
        <v/>
      </c>
      <c r="G190" s="52" t="str">
        <f>IF(szabászat!G205="","",IF(AND(szabászat!D205=36,szabászat!G205&lt;=100),120,IF(szabászat!D205=36,szabászat!G205+20,IF(szabászat!G205&gt;=100,szabászat!G205,100))))</f>
        <v/>
      </c>
      <c r="H190" s="52" t="str">
        <f>IF(szabászat!H205="","",IF(AND(szabászat!D205=36,szabászat!H205&lt;=68),90,IF(szabászat!D205=36,szabászat!H205+20,IF(szabászat!H205&gt;=68,szabászat!H205,70))))</f>
        <v/>
      </c>
      <c r="I190" s="50" t="str">
        <f>IF(szabászat!D205="","",IF(szabászat!D205=36,18,szabászat!D205))</f>
        <v/>
      </c>
      <c r="J190" s="50" t="str">
        <f>IF(szabászat!C205="","",szabászat!C205)</f>
        <v/>
      </c>
      <c r="K190" s="53" t="str">
        <f t="shared" si="25"/>
        <v/>
      </c>
      <c r="L190" s="53" t="str">
        <f t="shared" si="26"/>
        <v/>
      </c>
      <c r="M190" s="50" t="str">
        <f>IF(szabászat!B205="","",szabászat!B205)</f>
        <v/>
      </c>
      <c r="N190" s="50" t="str">
        <f>IF(szabászat!I205="","",IF(szabászat!I205=1,"0,4mm "&amp;szabászat!$I$13,IF(szabászat!I205=2,"2mm "&amp;szabászat!$I$14,IF(szabászat!I205=3,"1mm "&amp;szabászat!$I$15,IF(szabászat!I205=4,"élléc "&amp;szabászat!$I$16)))))</f>
        <v/>
      </c>
      <c r="O190" s="50" t="str">
        <f>IF(szabászat!J205="","",IF(szabászat!J205=1,"0,4mm "&amp;szabászat!$I$13,IF(szabászat!J205=2,"2mm "&amp;szabászat!$I$14,IF(szabászat!J205=3,"1mm "&amp;szabászat!$I$15,IF(szabászat!J205=4,"élléc "&amp;szabászat!$I$16)))))</f>
        <v/>
      </c>
      <c r="P190" s="50" t="str">
        <f>IF(szabászat!K205="","",IF(szabászat!K205=1,"0,4mm "&amp;szabászat!$I$13,IF(szabászat!K205=2,"2mm "&amp;szabászat!$I$14,IF(szabászat!K205=3,"1mm "&amp;szabászat!$I$15,IF(szabászat!K205=4,"élléc "&amp;szabászat!$I$16)))))</f>
        <v/>
      </c>
      <c r="Q190" s="50" t="str">
        <f>IF(szabászat!L205="","",IF(szabászat!L205=1,"0,4mm "&amp;szabászat!$I$13,IF(szabászat!L205=2,"2mm "&amp;szabászat!$I$14,IF(szabászat!L205=3,"1mm "&amp;szabászat!$I$15,IF(szabászat!L205=4,"élléc "&amp;szabászat!$I$16)))))</f>
        <v/>
      </c>
      <c r="R190" s="51" t="str">
        <f t="shared" si="27"/>
        <v/>
      </c>
      <c r="S190" s="51" t="str">
        <f>IF(E190="","",IF(szabászat!M205="","www.suliwood.hu",#REF!))</f>
        <v/>
      </c>
      <c r="T190" s="50" t="str">
        <f t="shared" si="28"/>
        <v/>
      </c>
      <c r="U190" s="54" t="str">
        <f t="shared" si="29"/>
        <v/>
      </c>
      <c r="V190" s="56" t="str">
        <f>IF(szabászat!G205="","",IF(szabászat!D205=36,"DUPLUNG: "&amp;szabászat!G205&amp;"x"&amp;szabászat!H205,IF(AND(szabászat!G205&lt;100,szabászat!H205&lt;68),"hossz:"&amp;szabászat!G205&amp;", szél.:"&amp;szabászat!H205&amp;"mm",IF(szabászat!G205&lt;100,"hossz:"&amp;szabászat!G205&amp;"mm",IF(szabászat!H205&lt;68,"szél.:"&amp;szabászat!H205&amp;"mm","")))))</f>
        <v/>
      </c>
      <c r="X190" s="60">
        <f t="shared" si="30"/>
        <v>0</v>
      </c>
      <c r="Y190" s="60">
        <f t="shared" si="31"/>
        <v>0</v>
      </c>
      <c r="Z190" s="60">
        <f t="shared" si="32"/>
        <v>0</v>
      </c>
      <c r="AA190" s="60">
        <f t="shared" si="33"/>
        <v>0</v>
      </c>
      <c r="AB190" s="60">
        <f t="shared" si="34"/>
        <v>0</v>
      </c>
      <c r="AD190" s="60">
        <f t="shared" si="35"/>
        <v>0</v>
      </c>
    </row>
    <row r="191" spans="1:30" x14ac:dyDescent="0.25">
      <c r="A191" s="15">
        <v>187</v>
      </c>
      <c r="B191" s="48" t="str">
        <f>IF(szabászat!E206="","",szabászat!E206)</f>
        <v/>
      </c>
      <c r="C191" s="49"/>
      <c r="D191" s="49"/>
      <c r="E191" s="52" t="str">
        <f>IF(szabászat!F206="","",IF(szabászat!D206=36,szabászat!F206*2,szabászat!F206))</f>
        <v/>
      </c>
      <c r="F191" s="51" t="str">
        <f t="shared" si="24"/>
        <v/>
      </c>
      <c r="G191" s="52" t="str">
        <f>IF(szabászat!G206="","",IF(AND(szabászat!D206=36,szabászat!G206&lt;=100),120,IF(szabászat!D206=36,szabászat!G206+20,IF(szabászat!G206&gt;=100,szabászat!G206,100))))</f>
        <v/>
      </c>
      <c r="H191" s="52" t="str">
        <f>IF(szabászat!H206="","",IF(AND(szabászat!D206=36,szabászat!H206&lt;=68),90,IF(szabászat!D206=36,szabászat!H206+20,IF(szabászat!H206&gt;=68,szabászat!H206,70))))</f>
        <v/>
      </c>
      <c r="I191" s="50" t="str">
        <f>IF(szabászat!D206="","",IF(szabászat!D206=36,18,szabászat!D206))</f>
        <v/>
      </c>
      <c r="J191" s="50" t="str">
        <f>IF(szabászat!C206="","",szabászat!C206)</f>
        <v/>
      </c>
      <c r="K191" s="53" t="str">
        <f t="shared" si="25"/>
        <v/>
      </c>
      <c r="L191" s="53" t="str">
        <f t="shared" si="26"/>
        <v/>
      </c>
      <c r="M191" s="50" t="str">
        <f>IF(szabászat!B206="","",szabászat!B206)</f>
        <v/>
      </c>
      <c r="N191" s="50" t="str">
        <f>IF(szabászat!I206="","",IF(szabászat!I206=1,"0,4mm "&amp;szabászat!$I$13,IF(szabászat!I206=2,"2mm "&amp;szabászat!$I$14,IF(szabászat!I206=3,"1mm "&amp;szabászat!$I$15,IF(szabászat!I206=4,"élléc "&amp;szabászat!$I$16)))))</f>
        <v/>
      </c>
      <c r="O191" s="50" t="str">
        <f>IF(szabászat!J206="","",IF(szabászat!J206=1,"0,4mm "&amp;szabászat!$I$13,IF(szabászat!J206=2,"2mm "&amp;szabászat!$I$14,IF(szabászat!J206=3,"1mm "&amp;szabászat!$I$15,IF(szabászat!J206=4,"élléc "&amp;szabászat!$I$16)))))</f>
        <v/>
      </c>
      <c r="P191" s="50" t="str">
        <f>IF(szabászat!K206="","",IF(szabászat!K206=1,"0,4mm "&amp;szabászat!$I$13,IF(szabászat!K206=2,"2mm "&amp;szabászat!$I$14,IF(szabászat!K206=3,"1mm "&amp;szabászat!$I$15,IF(szabászat!K206=4,"élléc "&amp;szabászat!$I$16)))))</f>
        <v/>
      </c>
      <c r="Q191" s="50" t="str">
        <f>IF(szabászat!L206="","",IF(szabászat!L206=1,"0,4mm "&amp;szabászat!$I$13,IF(szabászat!L206=2,"2mm "&amp;szabászat!$I$14,IF(szabászat!L206=3,"1mm "&amp;szabászat!$I$15,IF(szabászat!L206=4,"élléc "&amp;szabászat!$I$16)))))</f>
        <v/>
      </c>
      <c r="R191" s="51" t="str">
        <f t="shared" si="27"/>
        <v/>
      </c>
      <c r="S191" s="51" t="str">
        <f>IF(E191="","",IF(szabászat!M206="","www.suliwood.hu",#REF!))</f>
        <v/>
      </c>
      <c r="T191" s="50" t="str">
        <f t="shared" si="28"/>
        <v/>
      </c>
      <c r="U191" s="54" t="str">
        <f t="shared" si="29"/>
        <v/>
      </c>
      <c r="V191" s="56" t="str">
        <f>IF(szabászat!G206="","",IF(szabászat!D206=36,"DUPLUNG: "&amp;szabászat!G206&amp;"x"&amp;szabászat!H206,IF(AND(szabászat!G206&lt;100,szabászat!H206&lt;68),"hossz:"&amp;szabászat!G206&amp;", szél.:"&amp;szabászat!H206&amp;"mm",IF(szabászat!G206&lt;100,"hossz:"&amp;szabászat!G206&amp;"mm",IF(szabászat!H206&lt;68,"szél.:"&amp;szabászat!H206&amp;"mm","")))))</f>
        <v/>
      </c>
      <c r="X191" s="60">
        <f t="shared" si="30"/>
        <v>0</v>
      </c>
      <c r="Y191" s="60">
        <f t="shared" si="31"/>
        <v>0</v>
      </c>
      <c r="Z191" s="60">
        <f t="shared" si="32"/>
        <v>0</v>
      </c>
      <c r="AA191" s="60">
        <f t="shared" si="33"/>
        <v>0</v>
      </c>
      <c r="AB191" s="60">
        <f t="shared" si="34"/>
        <v>0</v>
      </c>
      <c r="AD191" s="60">
        <f t="shared" si="35"/>
        <v>0</v>
      </c>
    </row>
    <row r="192" spans="1:30" x14ac:dyDescent="0.25">
      <c r="A192" s="15">
        <v>188</v>
      </c>
      <c r="B192" s="48" t="str">
        <f>IF(szabászat!E207="","",szabászat!E207)</f>
        <v/>
      </c>
      <c r="C192" s="49"/>
      <c r="D192" s="49"/>
      <c r="E192" s="52" t="str">
        <f>IF(szabászat!F207="","",IF(szabászat!D207=36,szabászat!F207*2,szabászat!F207))</f>
        <v/>
      </c>
      <c r="F192" s="51" t="str">
        <f t="shared" si="24"/>
        <v/>
      </c>
      <c r="G192" s="52" t="str">
        <f>IF(szabászat!G207="","",IF(AND(szabászat!D207=36,szabászat!G207&lt;=100),120,IF(szabászat!D207=36,szabászat!G207+20,IF(szabászat!G207&gt;=100,szabászat!G207,100))))</f>
        <v/>
      </c>
      <c r="H192" s="52" t="str">
        <f>IF(szabászat!H207="","",IF(AND(szabászat!D207=36,szabászat!H207&lt;=68),90,IF(szabászat!D207=36,szabászat!H207+20,IF(szabászat!H207&gt;=68,szabászat!H207,70))))</f>
        <v/>
      </c>
      <c r="I192" s="50" t="str">
        <f>IF(szabászat!D207="","",IF(szabászat!D207=36,18,szabászat!D207))</f>
        <v/>
      </c>
      <c r="J192" s="50" t="str">
        <f>IF(szabászat!C207="","",szabászat!C207)</f>
        <v/>
      </c>
      <c r="K192" s="53" t="str">
        <f t="shared" si="25"/>
        <v/>
      </c>
      <c r="L192" s="53" t="str">
        <f t="shared" si="26"/>
        <v/>
      </c>
      <c r="M192" s="50" t="str">
        <f>IF(szabászat!B207="","",szabászat!B207)</f>
        <v/>
      </c>
      <c r="N192" s="50" t="str">
        <f>IF(szabászat!I207="","",IF(szabászat!I207=1,"0,4mm "&amp;szabászat!$I$13,IF(szabászat!I207=2,"2mm "&amp;szabászat!$I$14,IF(szabászat!I207=3,"1mm "&amp;szabászat!$I$15,IF(szabászat!I207=4,"élléc "&amp;szabászat!$I$16)))))</f>
        <v/>
      </c>
      <c r="O192" s="50" t="str">
        <f>IF(szabászat!J207="","",IF(szabászat!J207=1,"0,4mm "&amp;szabászat!$I$13,IF(szabászat!J207=2,"2mm "&amp;szabászat!$I$14,IF(szabászat!J207=3,"1mm "&amp;szabászat!$I$15,IF(szabászat!J207=4,"élléc "&amp;szabászat!$I$16)))))</f>
        <v/>
      </c>
      <c r="P192" s="50" t="str">
        <f>IF(szabászat!K207="","",IF(szabászat!K207=1,"0,4mm "&amp;szabászat!$I$13,IF(szabászat!K207=2,"2mm "&amp;szabászat!$I$14,IF(szabászat!K207=3,"1mm "&amp;szabászat!$I$15,IF(szabászat!K207=4,"élléc "&amp;szabászat!$I$16)))))</f>
        <v/>
      </c>
      <c r="Q192" s="50" t="str">
        <f>IF(szabászat!L207="","",IF(szabászat!L207=1,"0,4mm "&amp;szabászat!$I$13,IF(szabászat!L207=2,"2mm "&amp;szabászat!$I$14,IF(szabászat!L207=3,"1mm "&amp;szabászat!$I$15,IF(szabászat!L207=4,"élléc "&amp;szabászat!$I$16)))))</f>
        <v/>
      </c>
      <c r="R192" s="51" t="str">
        <f t="shared" si="27"/>
        <v/>
      </c>
      <c r="S192" s="51" t="str">
        <f>IF(E192="","",IF(szabászat!M207="","www.suliwood.hu",#REF!))</f>
        <v/>
      </c>
      <c r="T192" s="50" t="str">
        <f t="shared" si="28"/>
        <v/>
      </c>
      <c r="U192" s="54" t="str">
        <f t="shared" si="29"/>
        <v/>
      </c>
      <c r="V192" s="56" t="str">
        <f>IF(szabászat!G207="","",IF(szabászat!D207=36,"DUPLUNG: "&amp;szabászat!G207&amp;"x"&amp;szabászat!H207,IF(AND(szabászat!G207&lt;100,szabászat!H207&lt;68),"hossz:"&amp;szabászat!G207&amp;", szél.:"&amp;szabászat!H207&amp;"mm",IF(szabászat!G207&lt;100,"hossz:"&amp;szabászat!G207&amp;"mm",IF(szabászat!H207&lt;68,"szél.:"&amp;szabászat!H207&amp;"mm","")))))</f>
        <v/>
      </c>
      <c r="X192" s="60">
        <f t="shared" si="30"/>
        <v>0</v>
      </c>
      <c r="Y192" s="60">
        <f t="shared" si="31"/>
        <v>0</v>
      </c>
      <c r="Z192" s="60">
        <f t="shared" si="32"/>
        <v>0</v>
      </c>
      <c r="AA192" s="60">
        <f t="shared" si="33"/>
        <v>0</v>
      </c>
      <c r="AB192" s="60">
        <f t="shared" si="34"/>
        <v>0</v>
      </c>
      <c r="AD192" s="60">
        <f t="shared" si="35"/>
        <v>0</v>
      </c>
    </row>
    <row r="193" spans="1:30" x14ac:dyDescent="0.25">
      <c r="A193" s="15">
        <v>189</v>
      </c>
      <c r="B193" s="48" t="str">
        <f>IF(szabászat!E208="","",szabászat!E208)</f>
        <v/>
      </c>
      <c r="C193" s="49"/>
      <c r="D193" s="49"/>
      <c r="E193" s="52" t="str">
        <f>IF(szabászat!F208="","",IF(szabászat!D208=36,szabászat!F208*2,szabászat!F208))</f>
        <v/>
      </c>
      <c r="F193" s="51" t="str">
        <f t="shared" si="24"/>
        <v/>
      </c>
      <c r="G193" s="52" t="str">
        <f>IF(szabászat!G208="","",IF(AND(szabászat!D208=36,szabászat!G208&lt;=100),120,IF(szabászat!D208=36,szabászat!G208+20,IF(szabászat!G208&gt;=100,szabászat!G208,100))))</f>
        <v/>
      </c>
      <c r="H193" s="52" t="str">
        <f>IF(szabászat!H208="","",IF(AND(szabászat!D208=36,szabászat!H208&lt;=68),90,IF(szabászat!D208=36,szabászat!H208+20,IF(szabászat!H208&gt;=68,szabászat!H208,70))))</f>
        <v/>
      </c>
      <c r="I193" s="50" t="str">
        <f>IF(szabászat!D208="","",IF(szabászat!D208=36,18,szabászat!D208))</f>
        <v/>
      </c>
      <c r="J193" s="50" t="str">
        <f>IF(szabászat!C208="","",szabászat!C208)</f>
        <v/>
      </c>
      <c r="K193" s="53" t="str">
        <f t="shared" si="25"/>
        <v/>
      </c>
      <c r="L193" s="53" t="str">
        <f t="shared" si="26"/>
        <v/>
      </c>
      <c r="M193" s="50" t="str">
        <f>IF(szabászat!B208="","",szabászat!B208)</f>
        <v/>
      </c>
      <c r="N193" s="50" t="str">
        <f>IF(szabászat!I208="","",IF(szabászat!I208=1,"0,4mm "&amp;szabászat!$I$13,IF(szabászat!I208=2,"2mm "&amp;szabászat!$I$14,IF(szabászat!I208=3,"1mm "&amp;szabászat!$I$15,IF(szabászat!I208=4,"élléc "&amp;szabászat!$I$16)))))</f>
        <v/>
      </c>
      <c r="O193" s="50" t="str">
        <f>IF(szabászat!J208="","",IF(szabászat!J208=1,"0,4mm "&amp;szabászat!$I$13,IF(szabászat!J208=2,"2mm "&amp;szabászat!$I$14,IF(szabászat!J208=3,"1mm "&amp;szabászat!$I$15,IF(szabászat!J208=4,"élléc "&amp;szabászat!$I$16)))))</f>
        <v/>
      </c>
      <c r="P193" s="50" t="str">
        <f>IF(szabászat!K208="","",IF(szabászat!K208=1,"0,4mm "&amp;szabászat!$I$13,IF(szabászat!K208=2,"2mm "&amp;szabászat!$I$14,IF(szabászat!K208=3,"1mm "&amp;szabászat!$I$15,IF(szabászat!K208=4,"élléc "&amp;szabászat!$I$16)))))</f>
        <v/>
      </c>
      <c r="Q193" s="50" t="str">
        <f>IF(szabászat!L208="","",IF(szabászat!L208=1,"0,4mm "&amp;szabászat!$I$13,IF(szabászat!L208=2,"2mm "&amp;szabászat!$I$14,IF(szabászat!L208=3,"1mm "&amp;szabászat!$I$15,IF(szabászat!L208=4,"élléc "&amp;szabászat!$I$16)))))</f>
        <v/>
      </c>
      <c r="R193" s="51" t="str">
        <f t="shared" si="27"/>
        <v/>
      </c>
      <c r="S193" s="51" t="str">
        <f>IF(E193="","",IF(szabászat!M208="","www.suliwood.hu",#REF!))</f>
        <v/>
      </c>
      <c r="T193" s="50" t="str">
        <f t="shared" si="28"/>
        <v/>
      </c>
      <c r="U193" s="54" t="str">
        <f t="shared" si="29"/>
        <v/>
      </c>
      <c r="V193" s="56" t="str">
        <f>IF(szabászat!G208="","",IF(szabászat!D208=36,"DUPLUNG: "&amp;szabászat!G208&amp;"x"&amp;szabászat!H208,IF(AND(szabászat!G208&lt;100,szabászat!H208&lt;68),"hossz:"&amp;szabászat!G208&amp;", szél.:"&amp;szabászat!H208&amp;"mm",IF(szabászat!G208&lt;100,"hossz:"&amp;szabászat!G208&amp;"mm",IF(szabászat!H208&lt;68,"szél.:"&amp;szabászat!H208&amp;"mm","")))))</f>
        <v/>
      </c>
      <c r="X193" s="60">
        <f t="shared" si="30"/>
        <v>0</v>
      </c>
      <c r="Y193" s="60">
        <f t="shared" si="31"/>
        <v>0</v>
      </c>
      <c r="Z193" s="60">
        <f t="shared" si="32"/>
        <v>0</v>
      </c>
      <c r="AA193" s="60">
        <f t="shared" si="33"/>
        <v>0</v>
      </c>
      <c r="AB193" s="60">
        <f t="shared" si="34"/>
        <v>0</v>
      </c>
      <c r="AD193" s="60">
        <f t="shared" si="35"/>
        <v>0</v>
      </c>
    </row>
    <row r="194" spans="1:30" x14ac:dyDescent="0.25">
      <c r="A194" s="15">
        <v>190</v>
      </c>
      <c r="B194" s="48" t="str">
        <f>IF(szabászat!E209="","",szabászat!E209)</f>
        <v/>
      </c>
      <c r="C194" s="49"/>
      <c r="D194" s="49"/>
      <c r="E194" s="52" t="str">
        <f>IF(szabászat!F209="","",IF(szabászat!D209=36,szabászat!F209*2,szabászat!F209))</f>
        <v/>
      </c>
      <c r="F194" s="51" t="str">
        <f t="shared" si="24"/>
        <v/>
      </c>
      <c r="G194" s="52" t="str">
        <f>IF(szabászat!G209="","",IF(AND(szabászat!D209=36,szabászat!G209&lt;=100),120,IF(szabászat!D209=36,szabászat!G209+20,IF(szabászat!G209&gt;=100,szabászat!G209,100))))</f>
        <v/>
      </c>
      <c r="H194" s="52" t="str">
        <f>IF(szabászat!H209="","",IF(AND(szabászat!D209=36,szabászat!H209&lt;=68),90,IF(szabászat!D209=36,szabászat!H209+20,IF(szabászat!H209&gt;=68,szabászat!H209,70))))</f>
        <v/>
      </c>
      <c r="I194" s="50" t="str">
        <f>IF(szabászat!D209="","",IF(szabászat!D209=36,18,szabászat!D209))</f>
        <v/>
      </c>
      <c r="J194" s="50" t="str">
        <f>IF(szabászat!C209="","",szabászat!C209)</f>
        <v/>
      </c>
      <c r="K194" s="53" t="str">
        <f t="shared" si="25"/>
        <v/>
      </c>
      <c r="L194" s="53" t="str">
        <f t="shared" si="26"/>
        <v/>
      </c>
      <c r="M194" s="50" t="str">
        <f>IF(szabászat!B209="","",szabászat!B209)</f>
        <v/>
      </c>
      <c r="N194" s="50" t="str">
        <f>IF(szabászat!I209="","",IF(szabászat!I209=1,"0,4mm "&amp;szabászat!$I$13,IF(szabászat!I209=2,"2mm "&amp;szabászat!$I$14,IF(szabászat!I209=3,"1mm "&amp;szabászat!$I$15,IF(szabászat!I209=4,"élléc "&amp;szabászat!$I$16)))))</f>
        <v/>
      </c>
      <c r="O194" s="50" t="str">
        <f>IF(szabászat!J209="","",IF(szabászat!J209=1,"0,4mm "&amp;szabászat!$I$13,IF(szabászat!J209=2,"2mm "&amp;szabászat!$I$14,IF(szabászat!J209=3,"1mm "&amp;szabászat!$I$15,IF(szabászat!J209=4,"élléc "&amp;szabászat!$I$16)))))</f>
        <v/>
      </c>
      <c r="P194" s="50" t="str">
        <f>IF(szabászat!K209="","",IF(szabászat!K209=1,"0,4mm "&amp;szabászat!$I$13,IF(szabászat!K209=2,"2mm "&amp;szabászat!$I$14,IF(szabászat!K209=3,"1mm "&amp;szabászat!$I$15,IF(szabászat!K209=4,"élléc "&amp;szabászat!$I$16)))))</f>
        <v/>
      </c>
      <c r="Q194" s="50" t="str">
        <f>IF(szabászat!L209="","",IF(szabászat!L209=1,"0,4mm "&amp;szabászat!$I$13,IF(szabászat!L209=2,"2mm "&amp;szabászat!$I$14,IF(szabászat!L209=3,"1mm "&amp;szabászat!$I$15,IF(szabászat!L209=4,"élléc "&amp;szabászat!$I$16)))))</f>
        <v/>
      </c>
      <c r="R194" s="51" t="str">
        <f t="shared" si="27"/>
        <v/>
      </c>
      <c r="S194" s="51" t="str">
        <f>IF(E194="","",IF(szabászat!M209="","www.suliwood.hu",#REF!))</f>
        <v/>
      </c>
      <c r="T194" s="50" t="str">
        <f t="shared" si="28"/>
        <v/>
      </c>
      <c r="U194" s="54" t="str">
        <f t="shared" si="29"/>
        <v/>
      </c>
      <c r="V194" s="56" t="str">
        <f>IF(szabászat!G209="","",IF(szabászat!D209=36,"DUPLUNG: "&amp;szabászat!G209&amp;"x"&amp;szabászat!H209,IF(AND(szabászat!G209&lt;100,szabászat!H209&lt;68),"hossz:"&amp;szabászat!G209&amp;", szél.:"&amp;szabászat!H209&amp;"mm",IF(szabászat!G209&lt;100,"hossz:"&amp;szabászat!G209&amp;"mm",IF(szabászat!H209&lt;68,"szél.:"&amp;szabászat!H209&amp;"mm","")))))</f>
        <v/>
      </c>
      <c r="X194" s="60">
        <f t="shared" si="30"/>
        <v>0</v>
      </c>
      <c r="Y194" s="60">
        <f t="shared" si="31"/>
        <v>0</v>
      </c>
      <c r="Z194" s="60">
        <f t="shared" si="32"/>
        <v>0</v>
      </c>
      <c r="AA194" s="60">
        <f t="shared" si="33"/>
        <v>0</v>
      </c>
      <c r="AB194" s="60">
        <f t="shared" si="34"/>
        <v>0</v>
      </c>
      <c r="AD194" s="60">
        <f t="shared" si="35"/>
        <v>0</v>
      </c>
    </row>
    <row r="195" spans="1:30" x14ac:dyDescent="0.25">
      <c r="A195" s="15">
        <v>191</v>
      </c>
      <c r="B195" s="48" t="str">
        <f>IF(szabászat!E210="","",szabászat!E210)</f>
        <v/>
      </c>
      <c r="C195" s="49"/>
      <c r="D195" s="49"/>
      <c r="E195" s="52" t="str">
        <f>IF(szabászat!F210="","",IF(szabászat!D210=36,szabászat!F210*2,szabászat!F210))</f>
        <v/>
      </c>
      <c r="F195" s="51" t="str">
        <f t="shared" si="24"/>
        <v/>
      </c>
      <c r="G195" s="52" t="str">
        <f>IF(szabászat!G210="","",IF(AND(szabászat!D210=36,szabászat!G210&lt;=100),120,IF(szabászat!D210=36,szabászat!G210+20,IF(szabászat!G210&gt;=100,szabászat!G210,100))))</f>
        <v/>
      </c>
      <c r="H195" s="52" t="str">
        <f>IF(szabászat!H210="","",IF(AND(szabászat!D210=36,szabászat!H210&lt;=68),90,IF(szabászat!D210=36,szabászat!H210+20,IF(szabászat!H210&gt;=68,szabászat!H210,70))))</f>
        <v/>
      </c>
      <c r="I195" s="50" t="str">
        <f>IF(szabászat!D210="","",IF(szabászat!D210=36,18,szabászat!D210))</f>
        <v/>
      </c>
      <c r="J195" s="50" t="str">
        <f>IF(szabászat!C210="","",szabászat!C210)</f>
        <v/>
      </c>
      <c r="K195" s="53" t="str">
        <f t="shared" si="25"/>
        <v/>
      </c>
      <c r="L195" s="53" t="str">
        <f t="shared" si="26"/>
        <v/>
      </c>
      <c r="M195" s="50" t="str">
        <f>IF(szabászat!B210="","",szabászat!B210)</f>
        <v/>
      </c>
      <c r="N195" s="50" t="str">
        <f>IF(szabászat!I210="","",IF(szabászat!I210=1,"0,4mm "&amp;szabászat!$I$13,IF(szabászat!I210=2,"2mm "&amp;szabászat!$I$14,IF(szabászat!I210=3,"1mm "&amp;szabászat!$I$15,IF(szabászat!I210=4,"élléc "&amp;szabászat!$I$16)))))</f>
        <v/>
      </c>
      <c r="O195" s="50" t="str">
        <f>IF(szabászat!J210="","",IF(szabászat!J210=1,"0,4mm "&amp;szabászat!$I$13,IF(szabászat!J210=2,"2mm "&amp;szabászat!$I$14,IF(szabászat!J210=3,"1mm "&amp;szabászat!$I$15,IF(szabászat!J210=4,"élléc "&amp;szabászat!$I$16)))))</f>
        <v/>
      </c>
      <c r="P195" s="50" t="str">
        <f>IF(szabászat!K210="","",IF(szabászat!K210=1,"0,4mm "&amp;szabászat!$I$13,IF(szabászat!K210=2,"2mm "&amp;szabászat!$I$14,IF(szabászat!K210=3,"1mm "&amp;szabászat!$I$15,IF(szabászat!K210=4,"élléc "&amp;szabászat!$I$16)))))</f>
        <v/>
      </c>
      <c r="Q195" s="50" t="str">
        <f>IF(szabászat!L210="","",IF(szabászat!L210=1,"0,4mm "&amp;szabászat!$I$13,IF(szabászat!L210=2,"2mm "&amp;szabászat!$I$14,IF(szabászat!L210=3,"1mm "&amp;szabászat!$I$15,IF(szabászat!L210=4,"élléc "&amp;szabászat!$I$16)))))</f>
        <v/>
      </c>
      <c r="R195" s="51" t="str">
        <f t="shared" si="27"/>
        <v/>
      </c>
      <c r="S195" s="51" t="str">
        <f>IF(E195="","",IF(szabászat!M210="","www.suliwood.hu",#REF!))</f>
        <v/>
      </c>
      <c r="T195" s="50" t="str">
        <f t="shared" si="28"/>
        <v/>
      </c>
      <c r="U195" s="54" t="str">
        <f t="shared" si="29"/>
        <v/>
      </c>
      <c r="V195" s="56" t="str">
        <f>IF(szabászat!G210="","",IF(szabászat!D210=36,"DUPLUNG: "&amp;szabászat!G210&amp;"x"&amp;szabászat!H210,IF(AND(szabászat!G210&lt;100,szabászat!H210&lt;68),"hossz:"&amp;szabászat!G210&amp;", szél.:"&amp;szabászat!H210&amp;"mm",IF(szabászat!G210&lt;100,"hossz:"&amp;szabászat!G210&amp;"mm",IF(szabászat!H210&lt;68,"szél.:"&amp;szabászat!H210&amp;"mm","")))))</f>
        <v/>
      </c>
      <c r="X195" s="60">
        <f t="shared" si="30"/>
        <v>0</v>
      </c>
      <c r="Y195" s="60">
        <f t="shared" si="31"/>
        <v>0</v>
      </c>
      <c r="Z195" s="60">
        <f t="shared" si="32"/>
        <v>0</v>
      </c>
      <c r="AA195" s="60">
        <f t="shared" si="33"/>
        <v>0</v>
      </c>
      <c r="AB195" s="60">
        <f t="shared" si="34"/>
        <v>0</v>
      </c>
      <c r="AD195" s="60">
        <f t="shared" si="35"/>
        <v>0</v>
      </c>
    </row>
    <row r="196" spans="1:30" x14ac:dyDescent="0.25">
      <c r="A196" s="15">
        <v>192</v>
      </c>
      <c r="B196" s="48" t="str">
        <f>IF(szabászat!E211="","",szabászat!E211)</f>
        <v/>
      </c>
      <c r="C196" s="49"/>
      <c r="D196" s="49"/>
      <c r="E196" s="52" t="str">
        <f>IF(szabászat!F211="","",IF(szabászat!D211=36,szabászat!F211*2,szabászat!F211))</f>
        <v/>
      </c>
      <c r="F196" s="51" t="str">
        <f t="shared" si="24"/>
        <v/>
      </c>
      <c r="G196" s="52" t="str">
        <f>IF(szabászat!G211="","",IF(AND(szabászat!D211=36,szabászat!G211&lt;=100),120,IF(szabászat!D211=36,szabászat!G211+20,IF(szabászat!G211&gt;=100,szabászat!G211,100))))</f>
        <v/>
      </c>
      <c r="H196" s="52" t="str">
        <f>IF(szabászat!H211="","",IF(AND(szabászat!D211=36,szabászat!H211&lt;=68),90,IF(szabászat!D211=36,szabászat!H211+20,IF(szabászat!H211&gt;=68,szabászat!H211,70))))</f>
        <v/>
      </c>
      <c r="I196" s="50" t="str">
        <f>IF(szabászat!D211="","",IF(szabászat!D211=36,18,szabászat!D211))</f>
        <v/>
      </c>
      <c r="J196" s="50" t="str">
        <f>IF(szabászat!C211="","",szabászat!C211)</f>
        <v/>
      </c>
      <c r="K196" s="53" t="str">
        <f t="shared" si="25"/>
        <v/>
      </c>
      <c r="L196" s="53" t="str">
        <f t="shared" si="26"/>
        <v/>
      </c>
      <c r="M196" s="50" t="str">
        <f>IF(szabászat!B211="","",szabászat!B211)</f>
        <v/>
      </c>
      <c r="N196" s="50" t="str">
        <f>IF(szabászat!I211="","",IF(szabászat!I211=1,"0,4mm "&amp;szabászat!$I$13,IF(szabászat!I211=2,"2mm "&amp;szabászat!$I$14,IF(szabászat!I211=3,"1mm "&amp;szabászat!$I$15,IF(szabászat!I211=4,"élléc "&amp;szabászat!$I$16)))))</f>
        <v/>
      </c>
      <c r="O196" s="50" t="str">
        <f>IF(szabászat!J211="","",IF(szabászat!J211=1,"0,4mm "&amp;szabászat!$I$13,IF(szabászat!J211=2,"2mm "&amp;szabászat!$I$14,IF(szabászat!J211=3,"1mm "&amp;szabászat!$I$15,IF(szabászat!J211=4,"élléc "&amp;szabászat!$I$16)))))</f>
        <v/>
      </c>
      <c r="P196" s="50" t="str">
        <f>IF(szabászat!K211="","",IF(szabászat!K211=1,"0,4mm "&amp;szabászat!$I$13,IF(szabászat!K211=2,"2mm "&amp;szabászat!$I$14,IF(szabászat!K211=3,"1mm "&amp;szabászat!$I$15,IF(szabászat!K211=4,"élléc "&amp;szabászat!$I$16)))))</f>
        <v/>
      </c>
      <c r="Q196" s="50" t="str">
        <f>IF(szabászat!L211="","",IF(szabászat!L211=1,"0,4mm "&amp;szabászat!$I$13,IF(szabászat!L211=2,"2mm "&amp;szabászat!$I$14,IF(szabászat!L211=3,"1mm "&amp;szabászat!$I$15,IF(szabászat!L211=4,"élléc "&amp;szabászat!$I$16)))))</f>
        <v/>
      </c>
      <c r="R196" s="51" t="str">
        <f t="shared" si="27"/>
        <v/>
      </c>
      <c r="S196" s="51" t="str">
        <f>IF(E196="","",IF(szabászat!M211="","www.suliwood.hu",#REF!))</f>
        <v/>
      </c>
      <c r="T196" s="50" t="str">
        <f t="shared" si="28"/>
        <v/>
      </c>
      <c r="U196" s="54" t="str">
        <f t="shared" si="29"/>
        <v/>
      </c>
      <c r="V196" s="56" t="str">
        <f>IF(szabászat!G211="","",IF(szabászat!D211=36,"DUPLUNG: "&amp;szabászat!G211&amp;"x"&amp;szabászat!H211,IF(AND(szabászat!G211&lt;100,szabászat!H211&lt;68),"hossz:"&amp;szabászat!G211&amp;", szél.:"&amp;szabászat!H211&amp;"mm",IF(szabászat!G211&lt;100,"hossz:"&amp;szabászat!G211&amp;"mm",IF(szabászat!H211&lt;68,"szél.:"&amp;szabászat!H211&amp;"mm","")))))</f>
        <v/>
      </c>
      <c r="X196" s="60">
        <f t="shared" si="30"/>
        <v>0</v>
      </c>
      <c r="Y196" s="60">
        <f t="shared" si="31"/>
        <v>0</v>
      </c>
      <c r="Z196" s="60">
        <f t="shared" si="32"/>
        <v>0</v>
      </c>
      <c r="AA196" s="60">
        <f t="shared" si="33"/>
        <v>0</v>
      </c>
      <c r="AB196" s="60">
        <f t="shared" si="34"/>
        <v>0</v>
      </c>
      <c r="AD196" s="60">
        <f t="shared" si="35"/>
        <v>0</v>
      </c>
    </row>
    <row r="197" spans="1:30" x14ac:dyDescent="0.25">
      <c r="A197" s="15">
        <v>193</v>
      </c>
      <c r="B197" s="48" t="str">
        <f>IF(szabászat!E212="","",szabászat!E212)</f>
        <v/>
      </c>
      <c r="C197" s="49"/>
      <c r="D197" s="49"/>
      <c r="E197" s="52" t="str">
        <f>IF(szabászat!F212="","",IF(szabászat!D212=36,szabászat!F212*2,szabászat!F212))</f>
        <v/>
      </c>
      <c r="F197" s="51" t="str">
        <f t="shared" si="24"/>
        <v/>
      </c>
      <c r="G197" s="52" t="str">
        <f>IF(szabászat!G212="","",IF(AND(szabászat!D212=36,szabászat!G212&lt;=100),120,IF(szabászat!D212=36,szabászat!G212+20,IF(szabászat!G212&gt;=100,szabászat!G212,100))))</f>
        <v/>
      </c>
      <c r="H197" s="52" t="str">
        <f>IF(szabászat!H212="","",IF(AND(szabászat!D212=36,szabászat!H212&lt;=68),90,IF(szabászat!D212=36,szabászat!H212+20,IF(szabászat!H212&gt;=68,szabászat!H212,70))))</f>
        <v/>
      </c>
      <c r="I197" s="50" t="str">
        <f>IF(szabászat!D212="","",IF(szabászat!D212=36,18,szabászat!D212))</f>
        <v/>
      </c>
      <c r="J197" s="50" t="str">
        <f>IF(szabászat!C212="","",szabászat!C212)</f>
        <v/>
      </c>
      <c r="K197" s="53" t="str">
        <f t="shared" si="25"/>
        <v/>
      </c>
      <c r="L197" s="53" t="str">
        <f t="shared" si="26"/>
        <v/>
      </c>
      <c r="M197" s="50" t="str">
        <f>IF(szabászat!B212="","",szabászat!B212)</f>
        <v/>
      </c>
      <c r="N197" s="50" t="str">
        <f>IF(szabászat!I212="","",IF(szabászat!I212=1,"0,4mm "&amp;szabászat!$I$13,IF(szabászat!I212=2,"2mm "&amp;szabászat!$I$14,IF(szabászat!I212=3,"1mm "&amp;szabászat!$I$15,IF(szabászat!I212=4,"élléc "&amp;szabászat!$I$16)))))</f>
        <v/>
      </c>
      <c r="O197" s="50" t="str">
        <f>IF(szabászat!J212="","",IF(szabászat!J212=1,"0,4mm "&amp;szabászat!$I$13,IF(szabászat!J212=2,"2mm "&amp;szabászat!$I$14,IF(szabászat!J212=3,"1mm "&amp;szabászat!$I$15,IF(szabászat!J212=4,"élléc "&amp;szabászat!$I$16)))))</f>
        <v/>
      </c>
      <c r="P197" s="50" t="str">
        <f>IF(szabászat!K212="","",IF(szabászat!K212=1,"0,4mm "&amp;szabászat!$I$13,IF(szabászat!K212=2,"2mm "&amp;szabászat!$I$14,IF(szabászat!K212=3,"1mm "&amp;szabászat!$I$15,IF(szabászat!K212=4,"élléc "&amp;szabászat!$I$16)))))</f>
        <v/>
      </c>
      <c r="Q197" s="50" t="str">
        <f>IF(szabászat!L212="","",IF(szabászat!L212=1,"0,4mm "&amp;szabászat!$I$13,IF(szabászat!L212=2,"2mm "&amp;szabászat!$I$14,IF(szabászat!L212=3,"1mm "&amp;szabászat!$I$15,IF(szabászat!L212=4,"élléc "&amp;szabászat!$I$16)))))</f>
        <v/>
      </c>
      <c r="R197" s="51" t="str">
        <f t="shared" si="27"/>
        <v/>
      </c>
      <c r="S197" s="51" t="str">
        <f>IF(E197="","",IF(szabászat!M212="","www.suliwood.hu",#REF!))</f>
        <v/>
      </c>
      <c r="T197" s="50" t="str">
        <f t="shared" si="28"/>
        <v/>
      </c>
      <c r="U197" s="54" t="str">
        <f t="shared" si="29"/>
        <v/>
      </c>
      <c r="V197" s="56" t="str">
        <f>IF(szabászat!G212="","",IF(szabászat!D212=36,"DUPLUNG: "&amp;szabászat!G212&amp;"x"&amp;szabászat!H212,IF(AND(szabászat!G212&lt;100,szabászat!H212&lt;68),"hossz:"&amp;szabászat!G212&amp;", szél.:"&amp;szabászat!H212&amp;"mm",IF(szabászat!G212&lt;100,"hossz:"&amp;szabászat!G212&amp;"mm",IF(szabászat!H212&lt;68,"szél.:"&amp;szabászat!H212&amp;"mm","")))))</f>
        <v/>
      </c>
      <c r="X197" s="60">
        <f t="shared" si="30"/>
        <v>0</v>
      </c>
      <c r="Y197" s="60">
        <f t="shared" si="31"/>
        <v>0</v>
      </c>
      <c r="Z197" s="60">
        <f t="shared" si="32"/>
        <v>0</v>
      </c>
      <c r="AA197" s="60">
        <f t="shared" si="33"/>
        <v>0</v>
      </c>
      <c r="AB197" s="60">
        <f t="shared" si="34"/>
        <v>0</v>
      </c>
      <c r="AD197" s="60">
        <f t="shared" si="35"/>
        <v>0</v>
      </c>
    </row>
    <row r="198" spans="1:30" x14ac:dyDescent="0.25">
      <c r="A198" s="15">
        <v>194</v>
      </c>
      <c r="B198" s="48" t="str">
        <f>IF(szabászat!E213="","",szabászat!E213)</f>
        <v/>
      </c>
      <c r="C198" s="49"/>
      <c r="D198" s="49"/>
      <c r="E198" s="52" t="str">
        <f>IF(szabászat!F213="","",IF(szabászat!D213=36,szabászat!F213*2,szabászat!F213))</f>
        <v/>
      </c>
      <c r="F198" s="51" t="str">
        <f t="shared" ref="F198:F204" si="36">IF(E198="","",0)</f>
        <v/>
      </c>
      <c r="G198" s="52" t="str">
        <f>IF(szabászat!G213="","",IF(AND(szabászat!D213=36,szabászat!G213&lt;=100),120,IF(szabászat!D213=36,szabászat!G213+20,IF(szabászat!G213&gt;=100,szabászat!G213,100))))</f>
        <v/>
      </c>
      <c r="H198" s="52" t="str">
        <f>IF(szabászat!H213="","",IF(AND(szabászat!D213=36,szabászat!H213&lt;=68),90,IF(szabászat!D213=36,szabászat!H213+20,IF(szabászat!H213&gt;=68,szabászat!H213,70))))</f>
        <v/>
      </c>
      <c r="I198" s="50" t="str">
        <f>IF(szabászat!D213="","",IF(szabászat!D213=36,18,szabászat!D213))</f>
        <v/>
      </c>
      <c r="J198" s="50" t="str">
        <f>IF(szabászat!C213="","",szabászat!C213)</f>
        <v/>
      </c>
      <c r="K198" s="53" t="str">
        <f t="shared" ref="K198:K204" si="37">IF(E198="","",$P$1)</f>
        <v/>
      </c>
      <c r="L198" s="53" t="str">
        <f t="shared" ref="L198:L204" si="38">IF(E198="","",$V$1)</f>
        <v/>
      </c>
      <c r="M198" s="50" t="str">
        <f>IF(szabászat!B213="","",szabászat!B213)</f>
        <v/>
      </c>
      <c r="N198" s="50" t="str">
        <f>IF(szabászat!I213="","",IF(szabászat!I213=1,"0,4mm "&amp;szabászat!$I$13,IF(szabászat!I213=2,"2mm "&amp;szabászat!$I$14,IF(szabászat!I213=3,"1mm "&amp;szabászat!$I$15,IF(szabászat!I213=4,"élléc "&amp;szabászat!$I$16)))))</f>
        <v/>
      </c>
      <c r="O198" s="50" t="str">
        <f>IF(szabászat!J213="","",IF(szabászat!J213=1,"0,4mm "&amp;szabászat!$I$13,IF(szabászat!J213=2,"2mm "&amp;szabászat!$I$14,IF(szabászat!J213=3,"1mm "&amp;szabászat!$I$15,IF(szabászat!J213=4,"élléc "&amp;szabászat!$I$16)))))</f>
        <v/>
      </c>
      <c r="P198" s="50" t="str">
        <f>IF(szabászat!K213="","",IF(szabászat!K213=1,"0,4mm "&amp;szabászat!$I$13,IF(szabászat!K213=2,"2mm "&amp;szabászat!$I$14,IF(szabászat!K213=3,"1mm "&amp;szabászat!$I$15,IF(szabászat!K213=4,"élléc "&amp;szabászat!$I$16)))))</f>
        <v/>
      </c>
      <c r="Q198" s="50" t="str">
        <f>IF(szabászat!L213="","",IF(szabászat!L213=1,"0,4mm "&amp;szabászat!$I$13,IF(szabászat!L213=2,"2mm "&amp;szabászat!$I$14,IF(szabászat!L213=3,"1mm "&amp;szabászat!$I$15,IF(szabászat!L213=4,"élléc "&amp;szabászat!$I$16)))))</f>
        <v/>
      </c>
      <c r="R198" s="51" t="str">
        <f t="shared" ref="R198:R204" si="39">IF(E198="","",$C$1&amp;"/"&amp;$J$1)</f>
        <v/>
      </c>
      <c r="S198" s="51" t="str">
        <f>IF(E198="","",IF(szabászat!M213="","www.suliwood.hu",#REF!))</f>
        <v/>
      </c>
      <c r="T198" s="50" t="str">
        <f t="shared" ref="T198:T204" si="40">+E198</f>
        <v/>
      </c>
      <c r="U198" s="54" t="str">
        <f t="shared" ref="U198:U204" si="41">IF(E198="","",$M$1)</f>
        <v/>
      </c>
      <c r="V198" s="56" t="str">
        <f>IF(szabászat!G213="","",IF(szabászat!D213=36,"DUPLUNG: "&amp;szabászat!G213&amp;"x"&amp;szabászat!H213,IF(AND(szabászat!G213&lt;100,szabászat!H213&lt;68),"hossz:"&amp;szabászat!G213&amp;", szél.:"&amp;szabászat!H213&amp;"mm",IF(szabászat!G213&lt;100,"hossz:"&amp;szabászat!G213&amp;"mm",IF(szabászat!H213&lt;68,"szél.:"&amp;szabászat!H213&amp;"mm","")))))</f>
        <v/>
      </c>
      <c r="X198" s="60">
        <f t="shared" ref="X198:X204" si="42">IF(G198="",0,E198*G198/1000*H198/1000)</f>
        <v>0</v>
      </c>
      <c r="Y198" s="60">
        <f t="shared" ref="Y198:Y204" si="43">IF(N198="",0,E198*(G198/1000+0.04))</f>
        <v>0</v>
      </c>
      <c r="Z198" s="60">
        <f t="shared" ref="Z198:Z204" si="44">IF(O198="",0,E198*(G198/1000+0.04))</f>
        <v>0</v>
      </c>
      <c r="AA198" s="60">
        <f t="shared" ref="AA198:AA204" si="45">IF(P198="",0,E198*(H198/1000+0.04))</f>
        <v>0</v>
      </c>
      <c r="AB198" s="60">
        <f t="shared" ref="AB198:AB204" si="46">IF(Q198="",0,E198*(H198/1000+0.04))</f>
        <v>0</v>
      </c>
      <c r="AD198" s="60">
        <f t="shared" ref="AD198:AD204" si="47">IF(E198="",0,E198*(G198+H198))/1000</f>
        <v>0</v>
      </c>
    </row>
    <row r="199" spans="1:30" x14ac:dyDescent="0.25">
      <c r="A199" s="15">
        <v>195</v>
      </c>
      <c r="B199" s="48" t="str">
        <f>IF(szabászat!E214="","",szabászat!E214)</f>
        <v/>
      </c>
      <c r="C199" s="49"/>
      <c r="D199" s="49"/>
      <c r="E199" s="52" t="str">
        <f>IF(szabászat!F214="","",IF(szabászat!D214=36,szabászat!F214*2,szabászat!F214))</f>
        <v/>
      </c>
      <c r="F199" s="51" t="str">
        <f t="shared" si="36"/>
        <v/>
      </c>
      <c r="G199" s="52" t="str">
        <f>IF(szabászat!G214="","",IF(AND(szabászat!D214=36,szabászat!G214&lt;=100),120,IF(szabászat!D214=36,szabászat!G214+20,IF(szabászat!G214&gt;=100,szabászat!G214,100))))</f>
        <v/>
      </c>
      <c r="H199" s="52" t="str">
        <f>IF(szabászat!H214="","",IF(AND(szabászat!D214=36,szabászat!H214&lt;=68),90,IF(szabászat!D214=36,szabászat!H214+20,IF(szabászat!H214&gt;=68,szabászat!H214,70))))</f>
        <v/>
      </c>
      <c r="I199" s="50" t="str">
        <f>IF(szabászat!D214="","",IF(szabászat!D214=36,18,szabászat!D214))</f>
        <v/>
      </c>
      <c r="J199" s="50" t="str">
        <f>IF(szabászat!C214="","",szabászat!C214)</f>
        <v/>
      </c>
      <c r="K199" s="53" t="str">
        <f t="shared" si="37"/>
        <v/>
      </c>
      <c r="L199" s="53" t="str">
        <f t="shared" si="38"/>
        <v/>
      </c>
      <c r="M199" s="50" t="str">
        <f>IF(szabászat!B214="","",szabászat!B214)</f>
        <v/>
      </c>
      <c r="N199" s="50" t="str">
        <f>IF(szabászat!I214="","",IF(szabászat!I214=1,"0,4mm "&amp;szabászat!$I$13,IF(szabászat!I214=2,"2mm "&amp;szabászat!$I$14,IF(szabászat!I214=3,"1mm "&amp;szabászat!$I$15,IF(szabászat!I214=4,"élléc "&amp;szabászat!$I$16)))))</f>
        <v/>
      </c>
      <c r="O199" s="50" t="str">
        <f>IF(szabászat!J214="","",IF(szabászat!J214=1,"0,4mm "&amp;szabászat!$I$13,IF(szabászat!J214=2,"2mm "&amp;szabászat!$I$14,IF(szabászat!J214=3,"1mm "&amp;szabászat!$I$15,IF(szabászat!J214=4,"élléc "&amp;szabászat!$I$16)))))</f>
        <v/>
      </c>
      <c r="P199" s="50" t="str">
        <f>IF(szabászat!K214="","",IF(szabászat!K214=1,"0,4mm "&amp;szabászat!$I$13,IF(szabászat!K214=2,"2mm "&amp;szabászat!$I$14,IF(szabászat!K214=3,"1mm "&amp;szabászat!$I$15,IF(szabászat!K214=4,"élléc "&amp;szabászat!$I$16)))))</f>
        <v/>
      </c>
      <c r="Q199" s="50" t="str">
        <f>IF(szabászat!L214="","",IF(szabászat!L214=1,"0,4mm "&amp;szabászat!$I$13,IF(szabászat!L214=2,"2mm "&amp;szabászat!$I$14,IF(szabászat!L214=3,"1mm "&amp;szabászat!$I$15,IF(szabászat!L214=4,"élléc "&amp;szabászat!$I$16)))))</f>
        <v/>
      </c>
      <c r="R199" s="51" t="str">
        <f t="shared" si="39"/>
        <v/>
      </c>
      <c r="S199" s="51" t="str">
        <f>IF(E199="","",IF(szabászat!M214="","www.suliwood.hu",#REF!))</f>
        <v/>
      </c>
      <c r="T199" s="50" t="str">
        <f t="shared" si="40"/>
        <v/>
      </c>
      <c r="U199" s="54" t="str">
        <f t="shared" si="41"/>
        <v/>
      </c>
      <c r="V199" s="56" t="str">
        <f>IF(szabászat!G214="","",IF(szabászat!D214=36,"DUPLUNG: "&amp;szabászat!G214&amp;"x"&amp;szabászat!H214,IF(AND(szabászat!G214&lt;100,szabászat!H214&lt;68),"hossz:"&amp;szabászat!G214&amp;", szél.:"&amp;szabászat!H214&amp;"mm",IF(szabászat!G214&lt;100,"hossz:"&amp;szabászat!G214&amp;"mm",IF(szabászat!H214&lt;68,"szél.:"&amp;szabászat!H214&amp;"mm","")))))</f>
        <v/>
      </c>
      <c r="X199" s="60">
        <f t="shared" si="42"/>
        <v>0</v>
      </c>
      <c r="Y199" s="60">
        <f t="shared" si="43"/>
        <v>0</v>
      </c>
      <c r="Z199" s="60">
        <f t="shared" si="44"/>
        <v>0</v>
      </c>
      <c r="AA199" s="60">
        <f t="shared" si="45"/>
        <v>0</v>
      </c>
      <c r="AB199" s="60">
        <f t="shared" si="46"/>
        <v>0</v>
      </c>
      <c r="AD199" s="60">
        <f t="shared" si="47"/>
        <v>0</v>
      </c>
    </row>
    <row r="200" spans="1:30" x14ac:dyDescent="0.25">
      <c r="A200" s="15">
        <v>196</v>
      </c>
      <c r="B200" s="48" t="str">
        <f>IF(szabászat!E215="","",szabászat!E215)</f>
        <v/>
      </c>
      <c r="C200" s="49"/>
      <c r="D200" s="49"/>
      <c r="E200" s="52" t="str">
        <f>IF(szabászat!F215="","",IF(szabászat!D215=36,szabászat!F215*2,szabászat!F215))</f>
        <v/>
      </c>
      <c r="F200" s="51" t="str">
        <f t="shared" si="36"/>
        <v/>
      </c>
      <c r="G200" s="52" t="str">
        <f>IF(szabászat!G215="","",IF(AND(szabászat!D215=36,szabászat!G215&lt;=100),120,IF(szabászat!D215=36,szabászat!G215+20,IF(szabászat!G215&gt;=100,szabászat!G215,100))))</f>
        <v/>
      </c>
      <c r="H200" s="52" t="str">
        <f>IF(szabászat!H215="","",IF(AND(szabászat!D215=36,szabászat!H215&lt;=68),90,IF(szabászat!D215=36,szabászat!H215+20,IF(szabászat!H215&gt;=68,szabászat!H215,70))))</f>
        <v/>
      </c>
      <c r="I200" s="50" t="str">
        <f>IF(szabászat!D215="","",IF(szabászat!D215=36,18,szabászat!D215))</f>
        <v/>
      </c>
      <c r="J200" s="50" t="str">
        <f>IF(szabászat!C215="","",szabászat!C215)</f>
        <v/>
      </c>
      <c r="K200" s="53" t="str">
        <f t="shared" si="37"/>
        <v/>
      </c>
      <c r="L200" s="53" t="str">
        <f t="shared" si="38"/>
        <v/>
      </c>
      <c r="M200" s="50" t="str">
        <f>IF(szabászat!B215="","",szabászat!B215)</f>
        <v/>
      </c>
      <c r="N200" s="50" t="str">
        <f>IF(szabászat!I215="","",IF(szabászat!I215=1,"0,4mm "&amp;szabászat!$I$13,IF(szabászat!I215=2,"2mm "&amp;szabászat!$I$14,IF(szabászat!I215=3,"1mm "&amp;szabászat!$I$15,IF(szabászat!I215=4,"élléc "&amp;szabászat!$I$16)))))</f>
        <v/>
      </c>
      <c r="O200" s="50" t="str">
        <f>IF(szabászat!J215="","",IF(szabászat!J215=1,"0,4mm "&amp;szabászat!$I$13,IF(szabászat!J215=2,"2mm "&amp;szabászat!$I$14,IF(szabászat!J215=3,"1mm "&amp;szabászat!$I$15,IF(szabászat!J215=4,"élléc "&amp;szabászat!$I$16)))))</f>
        <v/>
      </c>
      <c r="P200" s="50" t="str">
        <f>IF(szabászat!K215="","",IF(szabászat!K215=1,"0,4mm "&amp;szabászat!$I$13,IF(szabászat!K215=2,"2mm "&amp;szabászat!$I$14,IF(szabászat!K215=3,"1mm "&amp;szabászat!$I$15,IF(szabászat!K215=4,"élléc "&amp;szabászat!$I$16)))))</f>
        <v/>
      </c>
      <c r="Q200" s="50" t="str">
        <f>IF(szabászat!L215="","",IF(szabászat!L215=1,"0,4mm "&amp;szabászat!$I$13,IF(szabászat!L215=2,"2mm "&amp;szabászat!$I$14,IF(szabászat!L215=3,"1mm "&amp;szabászat!$I$15,IF(szabászat!L215=4,"élléc "&amp;szabászat!$I$16)))))</f>
        <v/>
      </c>
      <c r="R200" s="51" t="str">
        <f t="shared" si="39"/>
        <v/>
      </c>
      <c r="S200" s="51" t="str">
        <f>IF(E200="","",IF(szabászat!M215="","www.suliwood.hu",#REF!))</f>
        <v/>
      </c>
      <c r="T200" s="50" t="str">
        <f t="shared" si="40"/>
        <v/>
      </c>
      <c r="U200" s="54" t="str">
        <f t="shared" si="41"/>
        <v/>
      </c>
      <c r="V200" s="56" t="str">
        <f>IF(szabászat!G215="","",IF(szabászat!D215=36,"DUPLUNG: "&amp;szabászat!G215&amp;"x"&amp;szabászat!H215,IF(AND(szabászat!G215&lt;100,szabászat!H215&lt;68),"hossz:"&amp;szabászat!G215&amp;", szél.:"&amp;szabászat!H215&amp;"mm",IF(szabászat!G215&lt;100,"hossz:"&amp;szabászat!G215&amp;"mm",IF(szabászat!H215&lt;68,"szél.:"&amp;szabászat!H215&amp;"mm","")))))</f>
        <v/>
      </c>
      <c r="X200" s="60">
        <f t="shared" si="42"/>
        <v>0</v>
      </c>
      <c r="Y200" s="60">
        <f t="shared" si="43"/>
        <v>0</v>
      </c>
      <c r="Z200" s="60">
        <f t="shared" si="44"/>
        <v>0</v>
      </c>
      <c r="AA200" s="60">
        <f t="shared" si="45"/>
        <v>0</v>
      </c>
      <c r="AB200" s="60">
        <f t="shared" si="46"/>
        <v>0</v>
      </c>
      <c r="AD200" s="60">
        <f t="shared" si="47"/>
        <v>0</v>
      </c>
    </row>
    <row r="201" spans="1:30" x14ac:dyDescent="0.25">
      <c r="A201" s="15">
        <v>197</v>
      </c>
      <c r="B201" s="48" t="str">
        <f>IF(szabászat!E216="","",szabászat!E216)</f>
        <v/>
      </c>
      <c r="C201" s="49"/>
      <c r="D201" s="49"/>
      <c r="E201" s="52" t="str">
        <f>IF(szabászat!F216="","",IF(szabászat!D216=36,szabászat!F216*2,szabászat!F216))</f>
        <v/>
      </c>
      <c r="F201" s="51" t="str">
        <f t="shared" si="36"/>
        <v/>
      </c>
      <c r="G201" s="52" t="str">
        <f>IF(szabászat!G216="","",IF(AND(szabászat!D216=36,szabászat!G216&lt;=100),120,IF(szabászat!D216=36,szabászat!G216+20,IF(szabászat!G216&gt;=100,szabászat!G216,100))))</f>
        <v/>
      </c>
      <c r="H201" s="52" t="str">
        <f>IF(szabászat!H216="","",IF(AND(szabászat!D216=36,szabászat!H216&lt;=68),90,IF(szabászat!D216=36,szabászat!H216+20,IF(szabászat!H216&gt;=68,szabászat!H216,70))))</f>
        <v/>
      </c>
      <c r="I201" s="50" t="str">
        <f>IF(szabászat!D216="","",IF(szabászat!D216=36,18,szabászat!D216))</f>
        <v/>
      </c>
      <c r="J201" s="50" t="str">
        <f>IF(szabászat!C216="","",szabászat!C216)</f>
        <v/>
      </c>
      <c r="K201" s="53" t="str">
        <f t="shared" si="37"/>
        <v/>
      </c>
      <c r="L201" s="53" t="str">
        <f t="shared" si="38"/>
        <v/>
      </c>
      <c r="M201" s="50" t="str">
        <f>IF(szabászat!B216="","",szabászat!B216)</f>
        <v/>
      </c>
      <c r="N201" s="50" t="str">
        <f>IF(szabászat!I216="","",IF(szabászat!I216=1,"0,4mm "&amp;szabászat!$I$13,IF(szabászat!I216=2,"2mm "&amp;szabászat!$I$14,IF(szabászat!I216=3,"1mm "&amp;szabászat!$I$15,IF(szabászat!I216=4,"élléc "&amp;szabászat!$I$16)))))</f>
        <v/>
      </c>
      <c r="O201" s="50" t="str">
        <f>IF(szabászat!J216="","",IF(szabászat!J216=1,"0,4mm "&amp;szabászat!$I$13,IF(szabászat!J216=2,"2mm "&amp;szabászat!$I$14,IF(szabászat!J216=3,"1mm "&amp;szabászat!$I$15,IF(szabászat!J216=4,"élléc "&amp;szabászat!$I$16)))))</f>
        <v/>
      </c>
      <c r="P201" s="50" t="str">
        <f>IF(szabászat!K216="","",IF(szabászat!K216=1,"0,4mm "&amp;szabászat!$I$13,IF(szabászat!K216=2,"2mm "&amp;szabászat!$I$14,IF(szabászat!K216=3,"1mm "&amp;szabászat!$I$15,IF(szabászat!K216=4,"élléc "&amp;szabászat!$I$16)))))</f>
        <v/>
      </c>
      <c r="Q201" s="50" t="str">
        <f>IF(szabászat!L216="","",IF(szabászat!L216=1,"0,4mm "&amp;szabászat!$I$13,IF(szabászat!L216=2,"2mm "&amp;szabászat!$I$14,IF(szabászat!L216=3,"1mm "&amp;szabászat!$I$15,IF(szabászat!L216=4,"élléc "&amp;szabászat!$I$16)))))</f>
        <v/>
      </c>
      <c r="R201" s="51" t="str">
        <f t="shared" si="39"/>
        <v/>
      </c>
      <c r="S201" s="51" t="str">
        <f>IF(E201="","",IF(szabászat!M216="","www.suliwood.hu",#REF!))</f>
        <v/>
      </c>
      <c r="T201" s="50" t="str">
        <f t="shared" si="40"/>
        <v/>
      </c>
      <c r="U201" s="54" t="str">
        <f t="shared" si="41"/>
        <v/>
      </c>
      <c r="V201" s="56" t="str">
        <f>IF(szabászat!G216="","",IF(szabászat!D216=36,"DUPLUNG: "&amp;szabászat!G216&amp;"x"&amp;szabászat!H216,IF(AND(szabászat!G216&lt;100,szabászat!H216&lt;68),"hossz:"&amp;szabászat!G216&amp;", szél.:"&amp;szabászat!H216&amp;"mm",IF(szabászat!G216&lt;100,"hossz:"&amp;szabászat!G216&amp;"mm",IF(szabászat!H216&lt;68,"szél.:"&amp;szabászat!H216&amp;"mm","")))))</f>
        <v/>
      </c>
      <c r="X201" s="60">
        <f t="shared" si="42"/>
        <v>0</v>
      </c>
      <c r="Y201" s="60">
        <f t="shared" si="43"/>
        <v>0</v>
      </c>
      <c r="Z201" s="60">
        <f t="shared" si="44"/>
        <v>0</v>
      </c>
      <c r="AA201" s="60">
        <f t="shared" si="45"/>
        <v>0</v>
      </c>
      <c r="AB201" s="60">
        <f t="shared" si="46"/>
        <v>0</v>
      </c>
      <c r="AD201" s="60">
        <f t="shared" si="47"/>
        <v>0</v>
      </c>
    </row>
    <row r="202" spans="1:30" x14ac:dyDescent="0.25">
      <c r="A202" s="15">
        <v>198</v>
      </c>
      <c r="B202" s="48" t="str">
        <f>IF(szabászat!E217="","",szabászat!E217)</f>
        <v/>
      </c>
      <c r="C202" s="49"/>
      <c r="D202" s="49"/>
      <c r="E202" s="52" t="str">
        <f>IF(szabászat!F217="","",IF(szabászat!D217=36,szabászat!F217*2,szabászat!F217))</f>
        <v/>
      </c>
      <c r="F202" s="51" t="str">
        <f t="shared" si="36"/>
        <v/>
      </c>
      <c r="G202" s="52" t="str">
        <f>IF(szabászat!G217="","",IF(AND(szabászat!D217=36,szabászat!G217&lt;=100),120,IF(szabászat!D217=36,szabászat!G217+20,IF(szabászat!G217&gt;=100,szabászat!G217,100))))</f>
        <v/>
      </c>
      <c r="H202" s="52" t="str">
        <f>IF(szabászat!H217="","",IF(AND(szabászat!D217=36,szabászat!H217&lt;=68),90,IF(szabászat!D217=36,szabászat!H217+20,IF(szabászat!H217&gt;=68,szabászat!H217,70))))</f>
        <v/>
      </c>
      <c r="I202" s="50" t="str">
        <f>IF(szabászat!D217="","",IF(szabászat!D217=36,18,szabászat!D217))</f>
        <v/>
      </c>
      <c r="J202" s="50" t="str">
        <f>IF(szabászat!C217="","",szabászat!C217)</f>
        <v/>
      </c>
      <c r="K202" s="53" t="str">
        <f t="shared" si="37"/>
        <v/>
      </c>
      <c r="L202" s="53" t="str">
        <f t="shared" si="38"/>
        <v/>
      </c>
      <c r="M202" s="50" t="str">
        <f>IF(szabászat!B217="","",szabászat!B217)</f>
        <v/>
      </c>
      <c r="N202" s="50" t="str">
        <f>IF(szabászat!I217="","",IF(szabászat!I217=1,"0,4mm "&amp;szabászat!$I$13,IF(szabászat!I217=2,"2mm "&amp;szabászat!$I$14,IF(szabászat!I217=3,"1mm "&amp;szabászat!$I$15,IF(szabászat!I217=4,"élléc "&amp;szabászat!$I$16)))))</f>
        <v/>
      </c>
      <c r="O202" s="50" t="str">
        <f>IF(szabászat!J217="","",IF(szabászat!J217=1,"0,4mm "&amp;szabászat!$I$13,IF(szabászat!J217=2,"2mm "&amp;szabászat!$I$14,IF(szabászat!J217=3,"1mm "&amp;szabászat!$I$15,IF(szabászat!J217=4,"élléc "&amp;szabászat!$I$16)))))</f>
        <v/>
      </c>
      <c r="P202" s="50" t="str">
        <f>IF(szabászat!K217="","",IF(szabászat!K217=1,"0,4mm "&amp;szabászat!$I$13,IF(szabászat!K217=2,"2mm "&amp;szabászat!$I$14,IF(szabászat!K217=3,"1mm "&amp;szabászat!$I$15,IF(szabászat!K217=4,"élléc "&amp;szabászat!$I$16)))))</f>
        <v/>
      </c>
      <c r="Q202" s="50" t="str">
        <f>IF(szabászat!L217="","",IF(szabászat!L217=1,"0,4mm "&amp;szabászat!$I$13,IF(szabászat!L217=2,"2mm "&amp;szabászat!$I$14,IF(szabászat!L217=3,"1mm "&amp;szabászat!$I$15,IF(szabászat!L217=4,"élléc "&amp;szabászat!$I$16)))))</f>
        <v/>
      </c>
      <c r="R202" s="51" t="str">
        <f t="shared" si="39"/>
        <v/>
      </c>
      <c r="S202" s="51" t="str">
        <f>IF(E202="","",IF(szabászat!M217="","www.suliwood.hu",#REF!))</f>
        <v/>
      </c>
      <c r="T202" s="50" t="str">
        <f t="shared" si="40"/>
        <v/>
      </c>
      <c r="U202" s="54" t="str">
        <f t="shared" si="41"/>
        <v/>
      </c>
      <c r="V202" s="56" t="str">
        <f>IF(szabászat!G217="","",IF(szabászat!D217=36,"DUPLUNG: "&amp;szabászat!G217&amp;"x"&amp;szabászat!H217,IF(AND(szabászat!G217&lt;100,szabászat!H217&lt;68),"hossz:"&amp;szabászat!G217&amp;", szél.:"&amp;szabászat!H217&amp;"mm",IF(szabászat!G217&lt;100,"hossz:"&amp;szabászat!G217&amp;"mm",IF(szabászat!H217&lt;68,"szél.:"&amp;szabászat!H217&amp;"mm","")))))</f>
        <v/>
      </c>
      <c r="X202" s="60">
        <f t="shared" si="42"/>
        <v>0</v>
      </c>
      <c r="Y202" s="60">
        <f t="shared" si="43"/>
        <v>0</v>
      </c>
      <c r="Z202" s="60">
        <f t="shared" si="44"/>
        <v>0</v>
      </c>
      <c r="AA202" s="60">
        <f t="shared" si="45"/>
        <v>0</v>
      </c>
      <c r="AB202" s="60">
        <f t="shared" si="46"/>
        <v>0</v>
      </c>
      <c r="AD202" s="60">
        <f t="shared" si="47"/>
        <v>0</v>
      </c>
    </row>
    <row r="203" spans="1:30" x14ac:dyDescent="0.25">
      <c r="A203" s="15">
        <v>199</v>
      </c>
      <c r="B203" s="48" t="str">
        <f>IF(szabászat!E218="","",szabászat!E218)</f>
        <v/>
      </c>
      <c r="C203" s="49"/>
      <c r="D203" s="49"/>
      <c r="E203" s="52" t="str">
        <f>IF(szabászat!F218="","",IF(szabászat!D218=36,szabászat!F218*2,szabászat!F218))</f>
        <v/>
      </c>
      <c r="F203" s="51" t="str">
        <f t="shared" si="36"/>
        <v/>
      </c>
      <c r="G203" s="52" t="str">
        <f>IF(szabászat!G218="","",IF(AND(szabászat!D218=36,szabászat!G218&lt;=100),120,IF(szabászat!D218=36,szabászat!G218+20,IF(szabászat!G218&gt;=100,szabászat!G218,100))))</f>
        <v/>
      </c>
      <c r="H203" s="52" t="str">
        <f>IF(szabászat!H218="","",IF(AND(szabászat!D218=36,szabászat!H218&lt;=68),90,IF(szabászat!D218=36,szabászat!H218+20,IF(szabászat!H218&gt;=68,szabászat!H218,70))))</f>
        <v/>
      </c>
      <c r="I203" s="50" t="str">
        <f>IF(szabászat!D218="","",IF(szabászat!D218=36,18,szabászat!D218))</f>
        <v/>
      </c>
      <c r="J203" s="50" t="str">
        <f>IF(szabászat!C218="","",szabászat!C218)</f>
        <v/>
      </c>
      <c r="K203" s="53" t="str">
        <f t="shared" si="37"/>
        <v/>
      </c>
      <c r="L203" s="53" t="str">
        <f t="shared" si="38"/>
        <v/>
      </c>
      <c r="M203" s="50" t="str">
        <f>IF(szabászat!B218="","",szabászat!B218)</f>
        <v/>
      </c>
      <c r="N203" s="50" t="str">
        <f>IF(szabászat!I218="","",IF(szabászat!I218=1,"0,4mm "&amp;szabászat!$I$13,IF(szabászat!I218=2,"2mm "&amp;szabászat!$I$14,IF(szabászat!I218=3,"1mm "&amp;szabászat!$I$15,IF(szabászat!I218=4,"élléc "&amp;szabászat!$I$16)))))</f>
        <v/>
      </c>
      <c r="O203" s="50" t="str">
        <f>IF(szabászat!J218="","",IF(szabászat!J218=1,"0,4mm "&amp;szabászat!$I$13,IF(szabászat!J218=2,"2mm "&amp;szabászat!$I$14,IF(szabászat!J218=3,"1mm "&amp;szabászat!$I$15,IF(szabászat!J218=4,"élléc "&amp;szabászat!$I$16)))))</f>
        <v/>
      </c>
      <c r="P203" s="50" t="str">
        <f>IF(szabászat!K218="","",IF(szabászat!K218=1,"0,4mm "&amp;szabászat!$I$13,IF(szabászat!K218=2,"2mm "&amp;szabászat!$I$14,IF(szabászat!K218=3,"1mm "&amp;szabászat!$I$15,IF(szabászat!K218=4,"élléc "&amp;szabászat!$I$16)))))</f>
        <v/>
      </c>
      <c r="Q203" s="50" t="str">
        <f>IF(szabászat!L218="","",IF(szabászat!L218=1,"0,4mm "&amp;szabászat!$I$13,IF(szabászat!L218=2,"2mm "&amp;szabászat!$I$14,IF(szabászat!L218=3,"1mm "&amp;szabászat!$I$15,IF(szabászat!L218=4,"élléc "&amp;szabászat!$I$16)))))</f>
        <v/>
      </c>
      <c r="R203" s="51" t="str">
        <f t="shared" si="39"/>
        <v/>
      </c>
      <c r="S203" s="51" t="str">
        <f>IF(E203="","",IF(szabászat!M218="","www.suliwood.hu",#REF!))</f>
        <v/>
      </c>
      <c r="T203" s="50" t="str">
        <f t="shared" si="40"/>
        <v/>
      </c>
      <c r="U203" s="54" t="str">
        <f t="shared" si="41"/>
        <v/>
      </c>
      <c r="V203" s="56" t="str">
        <f>IF(szabászat!G218="","",IF(szabászat!D218=36,"DUPLUNG: "&amp;szabászat!G218&amp;"x"&amp;szabászat!H218,IF(AND(szabászat!G218&lt;100,szabászat!H218&lt;68),"hossz:"&amp;szabászat!G218&amp;", szél.:"&amp;szabászat!H218&amp;"mm",IF(szabászat!G218&lt;100,"hossz:"&amp;szabászat!G218&amp;"mm",IF(szabászat!H218&lt;68,"szél.:"&amp;szabászat!H218&amp;"mm","")))))</f>
        <v/>
      </c>
      <c r="X203" s="60">
        <f t="shared" si="42"/>
        <v>0</v>
      </c>
      <c r="Y203" s="60">
        <f t="shared" si="43"/>
        <v>0</v>
      </c>
      <c r="Z203" s="60">
        <f t="shared" si="44"/>
        <v>0</v>
      </c>
      <c r="AA203" s="60">
        <f t="shared" si="45"/>
        <v>0</v>
      </c>
      <c r="AB203" s="60">
        <f t="shared" si="46"/>
        <v>0</v>
      </c>
      <c r="AD203" s="60">
        <f t="shared" si="47"/>
        <v>0</v>
      </c>
    </row>
    <row r="204" spans="1:30" x14ac:dyDescent="0.25">
      <c r="A204" s="15">
        <v>200</v>
      </c>
      <c r="B204" s="48" t="str">
        <f>IF(szabászat!E219="","",szabászat!E219)</f>
        <v/>
      </c>
      <c r="C204" s="49"/>
      <c r="D204" s="49"/>
      <c r="E204" s="52" t="str">
        <f>IF(szabászat!F219="","",IF(szabászat!D219=36,szabászat!F219*2,szabászat!F219))</f>
        <v/>
      </c>
      <c r="F204" s="51" t="str">
        <f t="shared" si="36"/>
        <v/>
      </c>
      <c r="G204" s="52" t="str">
        <f>IF(szabászat!G219="","",IF(AND(szabászat!D219=36,szabászat!G219&lt;=100),120,IF(szabászat!D219=36,szabászat!G219+20,IF(szabászat!G219&gt;=100,szabászat!G219,100))))</f>
        <v/>
      </c>
      <c r="H204" s="52" t="str">
        <f>IF(szabászat!H219="","",IF(AND(szabászat!D219=36,szabászat!H219&lt;=68),90,IF(szabászat!D219=36,szabászat!H219+20,IF(szabászat!H219&gt;=68,szabászat!H219,70))))</f>
        <v/>
      </c>
      <c r="I204" s="50" t="str">
        <f>IF(szabászat!D219="","",IF(szabászat!D219=36,18,szabászat!D219))</f>
        <v/>
      </c>
      <c r="J204" s="50" t="str">
        <f>IF(szabászat!C219="","",szabászat!C219)</f>
        <v/>
      </c>
      <c r="K204" s="53" t="str">
        <f t="shared" si="37"/>
        <v/>
      </c>
      <c r="L204" s="53" t="str">
        <f t="shared" si="38"/>
        <v/>
      </c>
      <c r="M204" s="50" t="str">
        <f>IF(szabászat!B219="","",szabászat!B219)</f>
        <v/>
      </c>
      <c r="N204" s="50" t="str">
        <f>IF(szabászat!I219="","",IF(szabászat!I219=1,"0,4mm "&amp;szabászat!$I$13,IF(szabászat!I219=2,"2mm "&amp;szabászat!$I$14,IF(szabászat!I219=3,"1mm "&amp;szabászat!$I$15,IF(szabászat!I219=4,"élléc "&amp;szabászat!$I$16)))))</f>
        <v/>
      </c>
      <c r="O204" s="50" t="str">
        <f>IF(szabászat!J219="","",IF(szabászat!J219=1,"0,4mm "&amp;szabászat!$I$13,IF(szabászat!J219=2,"2mm "&amp;szabászat!$I$14,IF(szabászat!J219=3,"1mm "&amp;szabászat!$I$15,IF(szabászat!J219=4,"élléc "&amp;szabászat!$I$16)))))</f>
        <v/>
      </c>
      <c r="P204" s="50" t="str">
        <f>IF(szabászat!K219="","",IF(szabászat!K219=1,"0,4mm "&amp;szabászat!$I$13,IF(szabászat!K219=2,"2mm "&amp;szabászat!$I$14,IF(szabászat!K219=3,"1mm "&amp;szabászat!$I$15,IF(szabászat!K219=4,"élléc "&amp;szabászat!$I$16)))))</f>
        <v/>
      </c>
      <c r="Q204" s="50" t="str">
        <f>IF(szabászat!L219="","",IF(szabászat!L219=1,"0,4mm "&amp;szabászat!$I$13,IF(szabászat!L219=2,"2mm "&amp;szabászat!$I$14,IF(szabászat!L219=3,"1mm "&amp;szabászat!$I$15,IF(szabászat!L219=4,"élléc "&amp;szabászat!$I$16)))))</f>
        <v/>
      </c>
      <c r="R204" s="51" t="str">
        <f t="shared" si="39"/>
        <v/>
      </c>
      <c r="S204" s="51" t="str">
        <f>IF(E204="","",IF(szabászat!M219="","www.suliwood.hu",#REF!))</f>
        <v/>
      </c>
      <c r="T204" s="50" t="str">
        <f t="shared" si="40"/>
        <v/>
      </c>
      <c r="U204" s="54" t="str">
        <f t="shared" si="41"/>
        <v/>
      </c>
      <c r="V204" s="56" t="str">
        <f>IF(szabászat!G219="","",IF(szabászat!D219=36,"DUPLUNG: "&amp;szabászat!G219&amp;"x"&amp;szabászat!H219,IF(AND(szabászat!G219&lt;100,szabászat!H219&lt;68),"hossz:"&amp;szabászat!G219&amp;", szél.:"&amp;szabászat!H219&amp;"mm",IF(szabászat!G219&lt;100,"hossz:"&amp;szabászat!G219&amp;"mm",IF(szabászat!H219&lt;68,"szél.:"&amp;szabászat!H219&amp;"mm","")))))</f>
        <v/>
      </c>
      <c r="X204" s="60">
        <f t="shared" si="42"/>
        <v>0</v>
      </c>
      <c r="Y204" s="60">
        <f t="shared" si="43"/>
        <v>0</v>
      </c>
      <c r="Z204" s="60">
        <f t="shared" si="44"/>
        <v>0</v>
      </c>
      <c r="AA204" s="60">
        <f t="shared" si="45"/>
        <v>0</v>
      </c>
      <c r="AB204" s="60">
        <f t="shared" si="46"/>
        <v>0</v>
      </c>
      <c r="AD204" s="60">
        <f t="shared" si="47"/>
        <v>0</v>
      </c>
    </row>
  </sheetData>
  <autoFilter ref="A4:AD4" xr:uid="{00000000-0009-0000-0000-000001000000}"/>
  <mergeCells count="12">
    <mergeCell ref="Z1:AB1"/>
    <mergeCell ref="Y2:AB2"/>
    <mergeCell ref="AD2:AD3"/>
    <mergeCell ref="B3:L3"/>
    <mergeCell ref="M3:V3"/>
    <mergeCell ref="P1:Q1"/>
    <mergeCell ref="T1:U1"/>
    <mergeCell ref="A3:A4"/>
    <mergeCell ref="C1:G1"/>
    <mergeCell ref="H1:I1"/>
    <mergeCell ref="J1:K1"/>
    <mergeCell ref="N1:O1"/>
  </mergeCells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lessThan" id="{B4F5080E-73FF-4AED-AC49-8912E4AB347C}">
            <xm:f>szabászat!D20</xm:f>
            <x14:dxf>
              <fill>
                <patternFill>
                  <bgColor rgb="FFFF0000"/>
                </patternFill>
              </fill>
            </x14:dxf>
          </x14:cfRule>
          <xm:sqref>I5:I204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1 .   b e m u t a t � "   I d = " { A E E A 7 F C A - 6 D 8 2 - 4 9 F 1 - 9 B 8 9 - 4 A F 5 3 A A 6 5 E D F } "   T o u r I d = " d 8 7 8 7 3 b 3 - 6 c e 9 - 4 a c f - a c 0 7 - 2 3 5 7 2 a 8 c 3 6 f c "   X m l V e r = " 6 "   M i n X m l V e r = " 3 " > < D e s c r i p t i o n > I d e   � r h a t j a   a   b e m u t a t �   r � v i d   i s m e r t e t � s � t < / D e s c r i p t i o n > < I m a g e > i V B O R w 0 K G g o A A A A N S U h E U g A A A N Q A A A B 1 C A Y A A A A 2 n s 9 T A A A A A X N S R 0 I A r s 4 c 6 Q A A A A R n Q U 1 B A A C x j w v 8 Y Q U A A A A J c E h Z c w A A A Z o A A A G a A X q D I J I A A D K n S U R B V H h e 7 X 0 H d 1 z H l e Z t d K O R c y A J k I Q Y A e Z M i S J F S a Q o m Z R l W R 7 Z X n t s 7 5 6 Z 2 Z 2 Z 3 V + 1 Z 8 + O z + z Y V q I Y x J x z D g J I g i A R S B B E I J H R A b 3 3 u 1 X V 7 3 V E N w B 7 + B r 4 y I u q V + 9 1 e l X f u 7 d u 3 a p y f X f m c o h m 8 T e A i 8 o X b q b R U a J A g K g 4 J 0 C 9 Q 0 S h U C g s A O d o 2 1 s + K s g J 0 f G m H K q r C F B p b o g e d 7 v p 9 W i W X A O s L H x M 2 d k e K q 8 o 5 3 d 2 U X v H M 6 q r W 0 A B 8 l K O O 0 h e r 1 e u G / W 5 6 N j V 2 + H 3 n 8 V f F 7 O E + i u i c k E D j f q L y O c j C g a D N D 4 + T p U F Q V o / 3 0 e X n 3 i o b z j L I h K n L h c T Z a 6 f a k v H p c z g 3 / / 4 J / r 1 b 7 7 U R 5 G 4 c O 4 i r V y 9 k k p L S + T Y x W / S 2 9 N H Z W U l 5 P f 7 y e P x M P G y a W x s j A o K C u l p V z / d b X 4 q 1 8 5 i + j F L q L 8 C 8 q u 3 c G M O C Y l C o X H a X T 9 K o X H W O A + 8 t G v 5 W J h E p / h 4 l L V V 5 c h l e t X X R x / u e l 8 I Y c f A w A D 1 9 b 2 i 5 8 + e 0 6 b N m 5 g g b n 1 G A S Q N B s c p K 8 t F T Y 0 P a G H d Q i o q K q Q L F y 7 R 1 q 2 b y e N 2 y 3 s U l 5 T w N U r D I c X r z t 5 9 T M M j z P Z Z T B t c 3 5 2 9 M k u o a U B J j T H n g p p I I d F G L w d d 3 H h D l O 8 d J 6 8 7 J F o J 2 F L n o 7 J 8 y 9 Q b H h 6 h p q a H 1 N C w j P L y 8 q Q M e M Z E e t H 5 g o m U T S 9 f d t P G j e u o t K y U t Z 5 P y P f t 1 / v p 7 3 7 5 h b 5 a a a h o 9 P f 3 0 z h / J 7 + f T c n 8 A i o u L Z X r Q H Z y 5 5 A n y 0 s H L 1 7 X V 8 9 i K n D t n y X U l F A w Z z O b U 0 o b B f m p H 4 I w S Q x R T P o h a y a P c C n + 7 X 7 y p J U W L K g l N 2 u U U y f P U C F r G W i 1 t x Y t p P y 8 f G p t a 2 M z r o z m z K n W r y D y M 6 l 8 b N Y V F B T I M b R O 6 9 M 2 0 V I 9 3 d 1 U V V 0 l / S v 8 N 8 D 3 6 e n p I X y V i s p K e j a Q T Q v L i b L Z N H S 5 c + n 7 c 9 f U h b O Y F G Y J N U n k V 4 N I 4 6 y R A t J I 0 Z i j S Q T Y 8 7 W l Q V o 1 j 2 2 8 O D h z 6 h z t 2 P m u X G + 0 z N H G H N F 4 p Q U u W u B 9 S m 2 t b U K Q c b 5 m / Y a 1 1 N b W Q U u W L G I S M h l s p I G J d + r E G d q w a Q P d 6 3 + L P l 4 x p s 8 o D X b x 4 m U a G R q h X R 9 9 Q E O + L H I z u 0 Y H + 6 i y s k L I N n d u L R 2 4 c E u / Y h b p g A l 1 d Z Z Q a a B w 7 i Y a G U G / R T k Z 4 h H J T i I 7 T M N W p y O v e d n T S z e 6 5 k l + W V W Q F l U G m L A + 6 h j M p 0 d d q t + 0 v r q H 8 r y s F f P z q e v l S 2 7 4 c 6 T 8 S c t T G h k d o Y U L F 1 I n m 4 c + f l 1 9 w 3 I 6 9 s A y H b P 5 L a A l b 7 R 5 6 E W / i 9 5 f F q D s L L 8 4 L A A h G v e 7 t u 9 4 V / p Y P f x 9 h o a G q P H F s J y f R W p w 7 T 8 3 S 6 h U U D Z / E z / 5 Q 6 K R I o k E 8 0 5 d E 4 9 I c H 9 7 s 4 I 0 8 v Q U a 4 z 1 3 B / q 4 o Y / n 7 6 9 N k p F J Z X 6 K o U 8 b 4 j q y o P U 2 M k a h 4 / 3 G A K y n H y Q Q / 6 g H D K Z A 1 Q 9 d p W e d T w T h 4 W H N d R v f / d r d V L j / O N s G h x T / T V A a T C b G m P s q v d R V 0 c r 1 S x Y E N a K g Y C f + 2 o 9 b H 7 O F 2 L B S 0 i u H N Z Y s 3 2 s V O D 6 f p Z Q E 8 B F O R U b W V v A 2 c B k 4 o 4 8 + j Z A t E a a U x S k d f O 1 S c d F G F O K B l 4 K U y 4 e Y A 7 2 j 2 Z R W 5 9 F B G A J a 6 w l l Y p N + K g j j V 5 a z M d L u f z q 5 W u 0 a s 1 K y s n x 0 p i f 6 P W g j 8 4 c O 0 C / / N U v W B t l 0 8 t B 6 7 2 8 H p D f R Y H x S G I t z W u h w v x s G d c K + H 1 0 u 2 8 h f 3 M 2 L r N c t K d + T N 7 b 7 c m h w x d u U z D O Q 2 M W F m Y J l Q R F 8 z b R 8 H B I x n O M R j I C m N T g o / o R e s 4 m V 8 2 8 u b o k E j / 8 q I h U X T R O 3 d z Q N S / D + H i F j 6 9 R A 7 L x E H 0 + L 2 u Y 3 q t n D c I 4 + c B L P u Y c S A P z b v t i Z l d S h O j R S z e 1 9 C i T D 4 B J e u f 2 X a p m U z K v Z A 5 d f u K l 3 Q 1 s F r p d N D o y Q j 2 v x 2 j J o g V 0 4 P w N / Y p Z R I M J d W 2 W U H H g L d 9 I P l 8 g 3 F d K R i Q A G m N h y b C Y S f D U R e M I t B K / L J 2 b P b d 4 n L U J k S c r R G 7 W F p 2 v s 1 h D 6 J M 2 r K 0 J U B W T t L X P T Q + 5 v 5 X L H I G r / o P l E 5 H K g j H 5 8 P B A X w o e w g b u h + F 7 4 7 P 3 r P B L X + 1 e b x V 9 u a O S T c C 7 c v 0 s I p E l Z v W s h K V y 4 U p y l 2 y k 0 V G f 9 J f M m J J d 7 M B x t j v E J p m f u r q 6 4 p I J m g k v m 4 h M O 5 f 6 R A v N K 1 G R E p 3 9 W a L J V t c E q e N V f D I B 5 Y X j 4 q k D m Y B R 5 p E v 6 K K B U f w o C 9 d a l T a L h 2 H u r s l v y c 6 m 9 3 b u o P L y M h o c H K I 9 D W M U 5 K 9 z + H 4 2 F R Y X 0 v L i 5 z Q y 5 q N 9 2 1 b R x o Z F c e / h T B b X g f O z G s q g c O 5 G G h p S r n A 7 k Y B o I o E h p m Q 3 9 z P O n j 5 N 7 3 + w U 5 f I a b r y N J t e j a g + D L x z 7 y 1 J H J V w 6 c J l e n v b V s k n M / v S x b p a v 8 Q B b l s c k P c F Y e M B / b I 9 D e Y c 9 5 + 4 c c D 9 / u c / f U X v 8 P d q o 3 V y 5 p O V P r p 1 6 z a t X r N a v I 1 Z 7 j w 6 O O u w C G O W U B p w P I y O x j H x b M Q x i C G X R g 7 3 X 8 Y C e F R Z g C d N D e g m x 6 v X r 6 m 0 R M X j T Z V Q q 1 i j s b U a 1 l h J 4 e + j P W v y x e Q D g Q o L C 6 m / f 0 A 0 1 W v + T j U 1 q j 9 4 9 t o T G s 6 v l + t A S o Q 6 w b z F c X Z 2 D h 2 6 N G s C A k y o 6 z O e U N 7 y D T Q 2 F h D N Z I g U J p Q N i Y h k Y B 9 A 9 f n 8 L G P S Q H u G 3 F R R E B n w C s A p w e 2 S 2 j p f U W N f N f d T f D T i d 9 G Z R 5 a j 4 K 8 F 9 M u M t y 9 a a + F 3 m j 6 V x A E W F 0 k e g P m q S D U W J l T / 6 3 5 y Z b n p a v M L f d X M h e v A h Z l N q O x S k M k f o Z m A d M j k 4 T 7 U r u W R j f J 1 f z 9 l e 7 I p P x + D q 5 F a K x 7 s j R j R E f Y g 2 K u t 2 d Q 7 l P g 9 3 l 3 s p 3 x v i I 6 y 2 T Y Z L M t 9 Q I s W v a W P I r 8 L g B h A a C x T 5 u d n Q 3 u f R x w x r a 3 t / N o 6 e v W K N W x p C Z 2 4 9 V i u m a n A A 9 L e p 5 p R 4 i l J g U y c T 0 Q m u K f x p I 4 m E 9 4 L 7 z k 4 O M h H + K S J Y R p r y + M n M R H l m x f 6 a X e 4 f x M J a J f C n J B U J P I Q a L p E 3 z k e b t y 8 I y m m e N y 6 e T u C T N f a M D 7 l F T P Q v G U 2 m 7 C L K t R 4 G w a p 8 X u h x e C Q W Z C P E a z I + z y j 5 O C F G 6 n f + Q y C u 2 S 9 m G X J y J S s U a L N Y y p G N C 5 d v k J v b 9 2 i j w D c 5 t Q A k x O N 0 t 6 g E 8 H 0 s 6 L N N Q P 8 L u N x 7 B 9 1 0 e U n 2 W J i m u v t / b T S g f M y 1 Q P A v W h r b 6 e 6 h Q v l 2 I I K A I 7 + f i b 4 F m X X r t 6 g Z c u X S L D u u f v t + o q Z B d f B i z O P U B 4 m U 7 R m i i Z P M j I B 9 v 4 S g O s P H v i B 9 n 3 6 i S 4 x S J 1 Q T 5 + 2 U l 1 d d E O e H P C 7 0 M d J F 3 Y i 3 r 1 z j 1 a v W S V 5 h R B d O H + R t r 3 7 T g z p c Q x p b n 5 M 9 f X L a Z S 1 3 f k f Z x 6 p 0 r / j D k d 2 6 d T J Z M a J g J G R E X r Q 9 E D e L 5 Z M 6 e F B 0 0 O d m z p O n j y t c 4 n R 0 q 2 I g 8 Y P S D D s j 0 2 S B w y Z n j / r l B Q A m c 6 f v R D 3 n k H m z 6 + V + 5 q b k 0 P 1 l V Z w 7 k z B j O p D 5 V a s p 9 H R K D M v T s N I h j l F 4 7 S m x i / m D f o c m A y 4 n J / I E k Q a A 3 x q 6 p j o s 9 P B 6 t U r d S 4 x F l U G J R I D j R / I z 8 + n V X F e N 6 9 m L j 8 4 R j m n f s + K 1 S t 0 n y r 2 3 m E t i / v 3 f 5 T 7 W 1 M 7 j 7 Y u n R N R B 5 k u r K H i F W e e F M x Z z 4 1 C z a Y N k 4 l h b x I T N W h E f 6 + b 7 6 f r 1 2 7 Q p s 0 b K E c 3 x O k C 5 j Z N F 8 o r K n Q u O T B G d r z J K 3 2 q a D P O j r y 8 X E m / + e o 7 u n T + M u U V F I s L P d 4 9 g 8 m H E C a c w w N n v s x / j K 2 T T B T X o U s 3 k 7 e i D E C W 2 0 v B n P p w k C s E s D e G Z G R 6 b 6 m P c j 3 j 4 Q Z 3 9 + 5 9 W r m y I Y U + i r o + F W A e k 5 n f 9 L c G Q o u O M a m A R E 6 O S I R o k M 3 D Q z d H q b i 8 R v q T d j K a v L k / T 5 4 8 p W 6 / l 4 b H U n l v Z 2 N G 9 K F C e S v E g 6 Y 0 U 3 p k 2 r H Y R 3 n Z 1 r j M y O i o B I 1 e v X q d e v v 6 p G w 6 A D J d O H 9 J H 0 0 P z I N j I i A O 0 C D V s a z C g g L 6 c r v S g t G a y u S / / / 6 Q p H B y r K 2 L n P u V q c j 4 P l R 2 6 b q w e x w V j b p O l U x 4 8 u b n h O j M 6 f O y W A r C g 9 B X g s D N j A b 7 5 z 9 9 L Z o v F v j 0 9 L B l 6 y Z q b + / Q 4 1 d T R / / A g M 5 N D K O Z 4 F p P J 1 L D e D t B q h 7 b 4 D P u 6 9 6 9 H 0 v 4 U n d 3 N 2 s r F 2 1 a V B l T P x k n h y / d S t y i H I 7 C u W v p 1 S s V U q S 0 U 6 R H L x m Z 3 l 7 k o 5 J c a 6 0 I 4 0 o 2 a G l 5 I i 5 u a K 4 H D x 5 S B f d Z s C a D B d z e y W F 4 e J i e P + + U 6 A W 7 W Q n T 6 a 2 3 6 v T R x G h s b G J t W q + P U s N E 4 1 s W I u 8 d C A U U 8 j 2 r L Q l S E X e 5 E G 6 F + 4 O p / H B W Y D Y w V m B q f D E i 1 2 Y i M n r 6 R n + / i l i I J p J C 8 u c I y A Q 8 Y e J E k w m 4 d + e + N H Y 0 G H T C 4 a A 4 e v S 4 k G G y g A u + t 7 d X v G 1 L l i y W 9 3 / R 1 U W P W 1 r k v C H T 4 U N H J J 0 I D 5 s e 6 V w s h m 1 8 O f f I 8 l A a 8 w / E O v 0 o N f M P 2 L n M J 5 E j g 6 P 8 g H n h o d O n z 6 g T f B s x 4 9 c E 0 2 I 5 t H h 1 l S m S s X 0 o d / H a C M 0 E 2 E k V w y 8 b j B k D k y l P Y v F i g b U c 7 M D i k h 9 9 t I s 6 X 3 S J e Z g O 8 D 3 b 2 9 v F I 1 Z e X q 5 L F e Z U V 9 P i R Y s k S N X g k 5 / s k f T m z V v y w E i E h p U N 1 N 3 T I y a k X 9 8 L g 3 z N l Q u P P b R 9 q b U S k z 3 6 A / O q k t y m C O R 6 Q l Q y e F H y e M 3 H O z e J 1 u o d R k t T / T m X C w t s B m n d g j I p y 0 R k J K H K F 6 z l f l P k w G 0 k m R I 3 E 0 M m X J P D Z s q 8 e W o l o m i s W 7 9 G 5 y K x m M 0 0 x L V 9 / d W 3 u i Q 5 v v v 2 e + m T z Z 8 / X 5 f E B 5 Y M i 8 b 6 9 e t E e 3 Z 3 9 8 i g b D T K K 8 q o k k 1 R R L x j 3 T 2 7 + W i A e V K 4 T / D a o a / T 3 N x M + d 0 n q K + j U c 4 f s Y U o R U I R x Y 6 N G z d Q x c h F u Y f 5 + T m 0 b X 6 P z A k 7 f J + 1 X e M 4 + Y M u + S 5 4 g C y r m N 4 h h z c F r h 8 u 3 0 7 1 I e Q Y h A r W 0 J h v j M a D k c t 8 A c n I 9 N 7 S M c r T / X F o m Z q a + G Q C 4 D x A V E B i u O j g g c O 0 d 1 / 8 6 A l E Z x c W F i Q Y E I 4 P E C e y n x Y J D L Z C P x Q X F 8 s x G m 4 6 7 x + N i f t T 8 e / l s W M n a N O m D a L h E R N o + l d A i D X U z s W s M f 1 + u v c s d a e J U + D 6 4 U p m E S q 3 Y g 0 3 L E w U T M 8 R M T I 8 y G r g E B W X F F P D i g Y q 4 T T f t i S y H S A r O t r F R d Y 8 o U h Y T 2 8 0 6 s O H j t K n P / 2 J L i G 6 c u U a b d m y S R 9 N P 9 A P Q 9 T 6 + g 1 K g 0 0 W 9 g D a + K R K 3 n T g W D E P J Z A K I w 9 Y M S o r 5 K N A 2 w 9 M u o 3 0 q H c i 5 4 e z k H G E G s 9 b z e a e L 2 J Z Z I N k 2 u l 1 b y f 9 c n t q t v 3 o 6 K g s g Z w K o Y C j R 4 6 L w 2 H 7 e + 9 S e d n k + g / o K 6 V D D v S d Y O 5 N B f e e u 6 n j l f W Z k y E V N B E 8 f N 2 D L r r e x g T l O g g G / f R u 3 S A N v O 6 j N r 3 W e 6 a A f w 0 q P z M k p 3 x N 2 B G B i o t E 8 o o v K Y + / 9 F c 8 w P V b x H 2 B V P H R n l 2 s o f Z O m k y T A d Z 7 m C p W z Y t 0 e N g 1 V q p 4 8 a J L q s J r s z z h n D j T n E u F / E B S f a n 4 9 e l E y Y I a z h Q Z G b H G j Y w Y x P A r C o X e 1 K I K g D H W g M m 0 X T w M T H G w t u 9 V p F d x I k x X n C G 0 k t + H w F g F x P 0 l A z Q p d h L B g O 6 p k 2 f F W s D D 7 G K L f h 0 q S h K l s a D B 7 H X o d M k Y f e s t W 2 1 p p y i k 0 v i x + G S q 6 H / 1 O q 7 H L B l u X p / a 4 v u 3 b 9 7 W u d S Q 7 v d L h K M / H K P d 9 Z a p h + j 0 Z 6 + t j e L s Q N Q I H C f + g J / 7 c X 3 0 / g c 7 a P F i F f C L P b L C k N a X R Y M + N 9 1 + n k 9 1 R X y c I c g Y Q m F v p k T a K R U s r U 4 8 n h M N R H J j 6 k Y 6 2 L h p v c 6 l j x s 3 b t K u 3 R / q o 7 8 d c A 8 / + n g 3 5 e b m U l G O d T 9 / f I 7 d P r C / F C y C E B 0 / f o p u M u H f 2 7 l d t t s p K S 6 W K I 9 H D 5 v 1 K 2 z L T / N r Y P L h 9 S D W s H / y T p M 3 E a 4 j V + + m 1 / L e Q J T N X 8 W 2 e v w Q o 1 S I N T b M 5 l T H c V q 7 l r U c m y y I U j D A 6 / t Y I 6 H + 8 f 5 + n 1 8 W / N + w U a 1 T F 4 3 g e J D c W R 4 a G h 6 W q I k 7 t + 6 K M + H 9 D 9 7 T V 6 S H H 1 h D f M y N O h 1 g e s n G T R v 0 0 f T B 3 o c K B H y 0 L z w U p 0 x t D B 5 j 7 M 5 g h H 9 / b l 4 + 3 X 2 e T c 9 Z q 9 k R Z C 0 G w f u U e k d o a f k I d Y x O 3 s X / p s B 1 9 J r z C R X K X y U r v c J + N 4 Q y S I V Q a y u 7 a G 6 V W h M P 0 7 4 X s Z l y / t w F m V J R U V E u T g U A 7 w V T C g S x m 1 R + f 0 C m h l f P q Z K n M z Y y M 5 t G T w X w J o 6 M 5 8 l O h 6 k C e 0 c N 9 P d T i V 7 j b y p 4 B r f 3 v L l y T / F 7 z f r p B p b X L / H 3 + / Z G k D V c l I O E v y M i J h D b h 8 0 J A v 4 x e q d u i J 6 N O F 9 b Z Y T J F 2 D D X n b F i C Z P C m Q q y Q u F y Q S s W N l A 3 3 y 9 X / a 7 / f 0 f f k v 7 P v 2 J k A O C j j 6 W 0 7 K T 6 X l n J x 0 6 8 A P t f H + H B K L O m T s n 7 m A q v h v 2 d D r H R A U B U 8 G J q + 1 0 + Y m b R n y p 9 z G + + 2 b / t J A J A J k w Z o b x p O / 3 H 6 T q w G 3 a v T y 1 w F b c + T O P v D F k s n 4 J l n d R 6 1 C I 6 F K n w / G E 8 p a t E s 2 E A U N F K I t E E 9 N J c Q 6 v Q 2 c a g P Y p L M i f M M I A U Q n Y 8 x Z r 7 3 3 2 + T 5 d C m e A W 6 Z 5 R A O N p r q q i r Z v 3 8 b f N 0 B 3 7 9 6 j r q 6 X I v h 8 d P 7 R L 8 N 4 F R o w g m L 3 7 l h K L 5 / c o g P X X 9 P J h 6 l N q c D 3 m S 7 g e 2 E A u r a 2 R t z + m F S J + 7 P Y 8 6 O c t 0 z A S D q c f + y l I z / m y K K d 0 Z A 6 g f 2 M U 3 J a Z c 4 1 5 1 C V x + a 4 c C j Y 5 L u X S r t 7 Y z G e t 5 J N o z E x S y Z j 7 o 0 N d t O 6 6 j 6 6 d O m q v P 7 X / + V L e v D w k U z 4 S z x w S / S n / / i K 9 n D f B h E V k V C N 6 K s / f 0 N b t 2 2 R w V U 8 5 X f s e F f K 0 0 V T x x h V 5 o 1 Q R X m p L k k O 9 P O m E m 5 k B 8 b b T B h T N D o 6 O u h e / 6 K w 2 Y e d Q e 5 1 e m T 2 b y q A y a f 6 U J b Z 9 / a C Q e o K O H t h F 8 e P Q 2 G V V R A n m j y p k A n Y X O e j t v Y O 7 n c M i L P h 6 7 9 8 S 6 d P n J F t N b E t 5 v f 7 1 a x T O z p f v J D 9 a W P J Z O G L v / u c z p 4 5 z x p n l B p W p D c n y Y 7 6 2 h y 6 e / s 2 D Q y k N o 4 F M m F d v X Q B I v 6 F H w L G e 4 n j R G Q C a m t r q b D 3 l G g p y O 1 n q Z P J g j L 7 T O 5 V / 1 D c O n a U H L v u X A 3 l L V t J r 1 / j K R e Q M C N 0 y A 1 S J V R w 6 A X t 3 V w q A 6 c 3 b 9 y m D z / c K Y 0 X 3 j p U M q Y + 5 L M J W F a q N I Q M W v a / p n l z V W Q F P H k w O c 3 0 i B w v m z p s t u X k 5 o q D A r B v B J A u M M 0 e E R b G M T A R o K 3 v 3 r l L m y c R K 4 j P M C s 5 Y Y r / 5 s 0 b 9 Z l Y 4 L 4 g c j y V 6 A l u Z z H m 9 z j f M 5 i + o q W 0 h o L H b + 3 c E R r x q l 3 t n Q i u I f x c Z w r G n g x x J v t U c B f M o X t P R 8 T p A D I B m N s E A k i A b H 4 + j b K W Q U P D n r a t b W 1 h c i E K A P 2 o Y S a Q B H 2 6 s s T t X s o E M G Q C 2 t v a U 2 p 4 0 W j j 1 5 l w p Z O n J l 5 n D w D p Q C b E D x q 8 4 o c F S J 4 M m L a B f t 6 J 4 6 e E l G Y z 6 0 T A e W x r g / 2 j 4 g G r K X 2 4 T E + F k b 8 T A I 9 3 R r Y L J m R s X T t F W E P d n 2 x b / E + H L 7 t e G r X p O 4 X J l a J 2 M s B i + J + u V a 9 B F H l P T z f V 1 N T I M f D H f / t / s j D L g r o F c v y w 6 S E V M u l g E m F c a u m y J V I O X L p 4 l d a u W x N e d u v O n X u 0 Z s 0 q G h x z y R r k 6 e D 6 9 Z u y G M r y + m W 6 J D H w m 6 F Z 7 T t l 4 N M w V R 9 z t B A s i w c B N C n W 4 c M 9 a 3 n c Q m X l Z a L h M b H R 9 L 2 u s X b a l E Q 7 R Q N L P W M v 3 8 U V r K X 5 2 I 2 2 p W G f u m G H 6 k P Z N B R r J 6 R 1 O W 3 k n Z P 6 N P 8 3 D Y 7 t Q x W U q f G R 6 Q A W w 0 f F Y z G X Z 8 8 6 m A z 5 8 l Q 3 Q K T A h o 3 r x c E A Q Z 9 o 0 a J F 0 g i j Z / T C B M z N V a s A o a G a X S 3 S J R O 8 f x v 5 M 0 G m e / f u 6 9 J I w N T 8 7 r s D s q a F 6 v N Y Z M L 3 5 9 t E 4 1 w O 4 H v D Q w c y Y b Y x 7 t 2 S p U v k N 1 R X V 0 c 4 M q r n V O v c x M D E x u J c 7 O D I J j J / o J 1 M i R D z w L O 9 p n m w m v o H n B v f 5 1 i 3 + W i w T C r G L l P F l e v 3 h C h l Z a X U 3 v 5 M G i l g U o M y N s M w O R C m Y e d z a 5 l i A P s k w X Q C n j x 9 K t e l C 5 C y u r p K H x G t W r V S H B z R A D E + + 2 w f L V + + L M Z E K 2 V t h G n z V X H I g d + X y B O I Y F W Y u a k C G w M c P 3 Y y v f s f f W 3 U Y e F 4 v 8 4 5 D 4 7 t Q 6 G N y 2 A u H 0 V i 8 s S q X 6 3 M n G B w X M J 3 9 n 9 3 U M w o e P T i o b u n l 9 7 S G s g A M 1 I B k K q 3 Z 3 L r 9 p 0 8 H t t f W r t + j W i d b 7 / Z L 7 O J o Z 2 S z d 4 F i o q K p C + 3 n 7 V Y q s C G B Y g O S Q e 7 d n 8 g v / d P / / E 1 v X 7 d r y P M J 4 B U E z 8 I 5 S A S n n E s d B O / 3 t 9 0 c a y G C g S 4 K l A b U U + 7 q S i q J 7 0 q 9 O W r v 3 x D v / v 9 b 8 R 1 D s 1 Q X B T f f d z 6 5 G l M 4 8 t h c 8 9 g e C j 1 F Z C + / X o / / X D 4 q P T h 9 n w S G 7 u H 9 4 L W + d n n P 5 V Z s D D f U s V P 9 n 5 M h w 4 e 1 k f J s Z T N w K E 0 v r c d X / 7 y 5 6 z 5 3 H T 0 6 A k 5 v t m e w L H B b Q 9 U U n V l k c p U 5 9 P X D v b y G d v P a W I c E d O J 3 q E s + u a a n 3 b t 2 S 3 e s p / / 4 j M x g c x q s 3 b g 8 + O N Q x l z C b G F z 1 4 O 0 L G m b H r a k / y 5 t f / b A / S z n / + U P v 7 k I z 5 S O 7 H b g a i K q S z T D P P u J 3 s / E V M y F R Q U 5 I v 3 c j K A C b h P r 6 P R N Z D k d 2 s y m V S q U l c n N v q O V + d O E E d q q O z 8 8 m k n k 0 F e f i F d f V 5 F j 7 s 9 y p W + + 3 0 6 s P 9 w z O e B c A 9 t 0 x M A X F J Z t 1 5 c 5 K d b C q l y z R c U H H d R U 5 c n o d v 8 x o 1 b 9 N O f W a F L 8 S Y G T l Z j R A P v n e q g b 1 V V p U T M p 4 s r V 2 7 o 3 E T g m y X / V a r + S E b K B g e c G Y b k y D 5 U V m 6 1 N H C 7 T D c e v X R T k N 8 W U 9 0 X 1 M 0 P f w a S n u E s e f r m F x S J p s K k u 2 N N O X S k M Y f u d y Y O + 8 F 1 0 R h M I Q K i o z 1 2 C T E D R M d / z 3 2 9 e I A z 5 S 9 / / p q a m h 7 K K k 2 X L 1 2 h 0 y f P 6 r M T A 9 o Z q 8 + m C s x / 2 r J F T R u Z q E a k 3 n C V / F e p l O M f 5 4 M D v X w U v / 7 f Z H G d u N W o f 4 p z 4 C q o p 4 G B y U / X S A d v l Q f p 8 p E / U v W m 3 + k S C 4 h D k 5 V Q 0 w B i 3 7 C A Z F u f h 1 r 7 s i R c J / 7 i J x b g G I G 3 0 H g P D c w Y F 3 D p 4 h X q 7 O y k 9 3 b u o N b W V l q x o i H h N P j j x 0 5 Q Z V U V P e 9 4 T m 9 v 2 y q b T U f j m 6 + / p d y c X G r p H K Z f f f 4 + l Z c n X g / j / P l L t H X r J u k / G S Q a f w J Q Z + M S J Y H V q T A O h W g X j E M h P y b i D o 3 S 2 r X J l m l 7 M + F I Q o 3 n 1 n N / g C u A C R W 5 s p F 6 u k 0 3 h o f 6 W R s l j m u b C r C D f C D o m p B U R 4 8 c o 4 + 4 b 4 e Q H 6 x P g R C n k y d O 0 S / + 7 u f 6 i s k B C 1 z K v K v h E Y k q v 3 L 5 K n W / 7 K H 3 P 9 w p J D 7 b n E 0 7 l v g j y H v y x G n Z H + v 0 q b O y 7 q A V E m X d / M S E C j G Z s E S 2 W u r N B M g G N a n 8 I B T W V A y M 0 e a N z i N U F u L V n P a P O a R I F M W e v w a Z g L 8 W m Q C Q K R W A T G d P n 6 M n L U 8 l j h A a A + 7 9 q Q K R G P B m L l i g V q 5 9 + 5 2 t 9 O l n e 6 m 3 V 0 1 n 2 b R Q j c G B T L j n C G H 6 g M k G l z w 2 q I 4 X X 5 h M O + E 9 l F l n C f 8 J l 3 G C q z g / b q t x 5 / x z p F M C 9 z 3 T g K h 0 m L A Y j E W g L l L E D 2 J M B x o E W L R k E d X r 3 T T Q P / r i F z + T / F S B h f x V a j W H h Q s X S h 8 K e 2 O d 0 n O x Y H I i c B Z A 4 1 + + f L n k 7 e g f S f 6 A U P x B B U p G l + k 8 C / I q q 8 4 5 D Y 7 c f U N u u H q U Z Q w Q + 4 e x J Z h g i L m D B h g c H B J P I 9 z o m H T 4 u L m F 8 8 r p g S j 0 R N E O 6 Q K h R + e b 1 N r o f b a F J 2 H S A e 8 v i 9 3 / K r o / B z S / d N P F J 4 m D g G O I I 5 o o M p W a l f O c j a p 3 J 4 g j N Z Q g g / g 0 x 9 s t W q j j 2 T N y Z 1 k d + 0 c P H 8 k k P z S w e f P m y q p C B o 3 3 1 W L + U w X e + 5 s L X f R u v R p M d b v U j U U 5 d n x P F V i E p b l 7 Y o L D l F O E s Y T / x D m e u j n 7 n w F H 9 q H k p m c Q F t e W S A B u b U 1 N R A w f + j M 9 3 T 1 x o y K 6 J z n w G g 3 s / v H F d m v V 3 O I 8 N G a 1 u V t + g q 1 8 4 u H O s w n I J H X G 7 y 3 Z S O K Y Y 0 u 4 b D x k q 3 H n / H O u h s o g F O n N 3 e I B / a l 4 5 t W e T 9 Q e U V P F 1 u 1 q D h h w r U 0 N Q B 9 p 9 F J d X W S M Y j K k M t d L f q F i k 5 A m O p V / k r c I 5 k Q 4 s g + l + 9 A Z g Y I J p n V g z 6 X o y Y H Y C g e R 7 t O B q j L s 1 4 Q l v Q L U 9 c p y Z 8 d x 3 s V F S m S K 0 U I 4 N q L L 9 P C H / Z p 4 d f + m i y M 1 1 M 4 l z l 8 d x 2 B o D D W R H H Y N 9 a i 5 O e 5 A 7 G S A / t n N m z d l + g U c H G 6 I 2 0 M e F s z a T T Q P y + D 4 s V M 6 l w J s B O I / m j R a D J m Q y u p V + j o H w p F 9 K A r F 2 3 X d u U B Q b j Q e P l T 7 4 6 o J i 2 r 2 L x p Z T Y I d F S e D M 3 c H a N 2 6 t f T O t i 2 6 R G F 1 T U A m S W I e 1 p 0 7 d + M 2 b u z 4 H q h J 3 e z E O w h p Y k S T K e Z 4 d h z q b w a 4 k R F Z Y I t 0 c T S u t n p k u 0 w A Y U Y Y / 1 m 2 b K k 0 L G V L K G C c K p 3 J f x M h 1 H N b 3 P H G 6 b F t k Z 8 K v C G a V 2 J 5 2 N a s W S 2 h Q s 2 P I g O B r 7 W m E X K l 2 B Q m S l g i N J I l E k 7 G 4 k Q 4 s g / l G x u T x r V r e Q o T 2 R y C E w + y i d u W j E f 1 9 K g o B Z h 6 d k 8 b i D a d G H G V S o T E q V N n 5 B j O k e 1 L r M + 4 + 8 x N t 9 v d Q r g K 2 2 T G e 8 9 T G / + y t I 6 d T C F Z n c o s T G r K F L k g V l m 8 u n / T h T V U n N I 3 X L K 4 g u M N a u K s k 3 G 0 0 S t 9 l 7 l 6 i T I 7 4 D g Y 0 R E T 0 4 W B k S C 9 7 O 6 m f f u s 7 U r t W F 0 T p L X z 1 Q x k T G 5 8 q L V U x 6 t U D B s m h B C G x X j w D F l A H C E N l n 4 z x + q c d Q w N F V v 3 b 7 q I w 8 x p g h A Z m A V 4 g k c E l e K k w 3 G + r U y m k f f 0 9 t K P P z b K t H d 4 9 d B A p 3 s H x J z i u V R V W a m P J s a y p U v o f m u K G 8 f B z J M U R F I E E d G a C V p K m X b I I 8 X 5 y G u j 6 9 0 J 4 s g + F N / t s N 2 P S l n F T 1 I F / C T n 4 0 J 7 m W w L g y k Y 0 A z w 6 k 1 X m J E d R V X p L 9 f V P p T a e h P S b R J R B D I k s o i l C a T z I J U Q T K d c K O / j N D i z D y X 3 O i R 9 K W i r 2 p L U N 0 t z A j C d 4 c r l a + I I a G l p U f J Y p Z c u X t Z X T R 1 Y G y 8 Z T j 2 M H W O q L J y g o T N J R A y d b C S R v B F D J C 1 Y 3 A b f B y v K I l 9 a U h C 3 7 t 9 0 c Z 2 5 1 4 x f 7 i g U 5 G b T m g U V N D g w I E 8 9 k O r 4 Q + X 9 w l M v E 5 B o f l R 7 R w f N r 4 2 d J 4 T f H S + i I h k w g / g v Z z r p V + + n v m H 3 q x E X X X 6 S 2 M N n 7 r 9 o H y G L W n L Z k E X N g e J j T g O S x 6 R C t c g l R M 2 H G q W d 7 6 2 i v L z E 0 0 D e V D i y D z U 8 6 u c b 7 y M X f / u g K z d m U Z N M Q K I I B M T 7 Y Y K h g V n c / + u v v q H D B 3 + g 1 t Y 2 O U 4 F W C 5 5 3 X K 1 + E u q U 6 u S k c k C k w q E 0 l p I k c t o K 1 U e 7 j f Z x G g q S D 6 T K V 7 d v + n i S J M P g p t / p b 2 Y C v g h B h f 6 T A G 0 E P a m a n 7 8 m E 6 f P k t n T p + T 8 i 9 + 8 X P 6 Z O / H c l / S w e L K A O 2 / 3 E t u J h d i + K Y G o 5 2 4 f k A Y O 3 H i k M i Y e 0 b E 7 G N m y 2 + I U + d O E G c 6 J R g w 8 z Y s w P K / r K X Y h D B I 1 + x 5 k 3 G z I 7 4 2 q K 2 Z R 0 s W L 6 a d O 3 e E t y s 1 w A K d q e C P h x p p 2 O c S 7 T 6 n L F e 2 Q N 3 T M P G 4 3 j u L I 1 f R t Q N E A q n s / a M w m X R e y B M + V t p I z E G b o M y p Y E J F U c w h A t O h w K t u / E A g T 0 o z D e t r 0 x / I T W W R f 2 j 0 L 3 Y 3 U L 5 X a Z Q t y / L p 3 e 3 b Z H Y w 9 o g 6 d / G m l M d D v i e 5 B j T a J 0 y q K D K F z + t j S y x C u W T L g d g 6 d 4 I 4 s g 8 F u d n 6 i h u G G o s S p Z R B m s k A O 1 q k i y L b h g G J g C E H N 8 W S F b O D Z b 2 I B Z t 1 S S w Q 7 t X d r r Y E j U C 4 b 6 T G l Y Q k K O N U y K V l P A T S K A I p U t m 0 F D x 8 w Q D t 3 b c 9 b p 0 7 Q R z b h 4 L 4 f K N c S S H y j 6 P A Q u S R c 3 G j L f 2 x J 7 N 3 F Z B s j X F E X s T D 2 T P n a G 1 t r F m H s C d s H I c I 9 c r 5 K 3 S p A c i k y W M E B N J 5 u y Z S x x a p w i m T S R 0 H y Q 1 v i a 2 e n S T O / e Y s J m J i c D T q S Z 6 B 2 i p V o G F j g R e Y d Q e / P 0 R n T p + V j d s A 4 7 x B A C 5 i B i + 2 x P b R s L 0 N 3 O l / + u a 4 z N r F e u v H j 5 + U v h Y 2 o Y u 3 T S g + U 7 S S j U Q i t j I Q R a X W c V g M m a C h O I 2 u Z y d J + j b F G 4 R A U C 1 r t a Q S + w n B 9 M O P m t n A Q w Y L v M C s 2 7 B p g y x 8 i Q D Y F y + 6 q L 2 9 X T Q Q J i d i 1 / v B R 7 E b C C A i 4 z 9 O P K U v P 9 9 F b 7 1 V J + u t 7 9 o V f / c R Q M i k S S J E A Y k 4 f e e t U S F J Q h I Z Y R K B 6 E I q N v d y c 6 Y / I u R v C U c T q u n l C D c g N 1 d M b E c 5 E 6 i 1 a t 7 U v F 3 Y x 8 p g z p x q q q u r o x 3 v b a e u l y 9 l K x z Z K c K G l 1 z + z r a t V F F t 7 d 6 Y D J a Z p 0 h l i P P B s h E a G l P n V J k h k C G V K l c k w r E a 6 E X 6 k 0 / f 0 + / u T D h + F 3 g M 8 O I J B / M i A j j p Y C w s D 1 J t a f q E w o b V B o m m y V d X V d G t W 3 e o P m p 3 + j H d 5 9 q 0 y E s X J w h x M m Q S k 8 4 I H 6 + b P y Z k u d 6 q H n Q R B B K N Z C e S I Z O O p u A 0 u n 6 d J o 7 u Q 0 F g 4 o B Q a + e p i I F M M f s a 5 k x O O 5 X Y n B L J s G 7 d G l l 6 2 e D g 9 4 f F o Y F B 4 y e N 1 2 n F 2 o 1 C m r g A m W D a a R I Z 0 t R X + 6 j Y C 0 0 z T h X 5 f i m 3 n 4 e m s r Q V i x D J I p M 3 G w Z T b B 0 7 S R x t 8 g G P + g L i s c q l f q k 8 O z K E W 2 k B r u 9 U 0 T 8 w Q J 2 d L y S / 9 9 N P Z G 8 n 7 N P L z y g q y f f E f T h d e e q J c D 4 o o o x T S W 6 A 5 h S B R O P k D 4 x T V 7 + K Z r G T S U V B K C L J Z g E 6 V e a e n 3 7 2 R e x G c 0 6 D o 9 3 m R o J s N s A L h T T S 9 M M F M w v 2 H R S T 4 f y 5 i 9 T 0 4 w N q G 6 u l y 0 8 8 s p M 7 g M a / Y e M G 6 u n B d j I W o K 1 e 9 L u o Z 9 D q G 0 H g f N i 5 d I T W 1 Y z x / V e E O f W A S W f I o 0 U 0 E d e P 0 U h W q g T j T 9 H 1 6 k R x 7 M C u X b p H l d m n n n y R p p I T t d R E O 3 E k g z e F Q G G 4 w 9 / d / g 5 t 2 b q J t t Q F q K G 8 l 8 6 d O C S k g Q l 9 g M 2 / 6 K 1 O n / R m 0 Y 0 2 N U x h B F o n x 6 3 6 r 0 r z Y B k y i 0 h C P N N n k v N a J K 8 0 k 5 h 7 A W i n X X H r 1 m n i + D 4 U Z J g f b l h X b u 2 8 k X C F W c A 1 z s J Y Q H 1 n m G T p Q r b 4 S d T 3 Y R y 7 M y L u c D s w t r R 3 7 y d h E 2 8 f m 3 8 G M N 0 O 3 8 + m p u e K T J a Z x / d Y i K R J w 2 m Q y y 6 2 G N L Z y B O R t 7 S S I R P K 1 C Y E V p 0 6 V R z f h z I I h l y U E x p S l Q T h y j N w m p b K 8 S h C F B c V y Y 7 v W P c B J h h W k X 3 d 3 y 9 E G x o a k j z I g w Z s g O 1 p s P n a h Q u X Z A m y / / O / / 0 2 m 1 O O a z q 4 + 2 r 0 m / v L K 8 f b f P d q Y T T f a P Y p E Y Q c E p 5 p I 0 E 5 i G f C 9 F s 3 E M j w K k x B l m l Q Q u Q b 1 o q / X d Y S 5 U K i v s p L p W b T z T Y D r w o O n i R 9 n T s P Q C D X 3 F l K W J 5 u w Y C M E b M K T N 9 l T + 0 0 D n A I f 1 a d n 9 m E m b z 6 T a e m y J b L z I D Z j + 3 D X + 9 K A z X I B y X D w w G H Z P M 3 g R J O H f K z 5 w w 4 I T S J D L u Q X l v q p r g w r U C n y 3 O t w U e f r k C a N I h E s B 5 B H N l X T g q E O b K q m d i s c p d / + / j P 9 q c 4 H 9 6 E y 5 x 9 m T W O L S Z g R x q Q w T g o n u d O 5 r V J L T y w J j i R Z 9 r i 3 t 1 c 2 R c v L z R W N D D I B I N O x I 8 c l n w z 1 9 W q v J 4 T 4 w c Q b C 1 g R E E r b 2 E Q T p q 4 M Y 4 D o N y n N A z I p I i k y G W 1 k r A a k I J g h F n Y s L C 8 r s t W g 8 / 9 l j M k H 9 F O + m B v 2 C j Q V 7 C Q N B T z s i i X U n i T O C v u Y U j R 2 7 9 l F + 7 8 7 o I / i o 0 7 3 q 4 4 1 K h N P E Q n 3 z q T W G B L O w b t n i I S y O x 3 o O / E x r h E i Q d T 9 R z 1 I X Y i 2 0 p p K P / j 2 / v R D + d x M Q U Y R C l i / Q J O J K 8 t O K j Q C p y H e I i m J U F h Y p H P x 8 d P P 9 t H 3 C U h 1 l D U Y d j E E e d 5 + y y f E Q N 5 4 7 6 K 1 l C s U J I / L I h O 0 1 M t + r Z 2 0 G L K Z + 6 8 2 q E a 9 q L q B z J 1 j L Z 6 Z K c i I c S i 7 j H q h p X T l S W X a 8 l z 5 T s J Y 4 s m x M S g q K d K 5 x H j n 3 b f p + v X I y Y N Y i n n X 7 g / C Z M n P x n 1 S R D J l k g d R p C x I 7 y 6 G d j K m 3 j i d e e R W p N H n M d 6 k n B D 6 3 o f J p D e o l o e d n / b s 2 x m 3 D p 0 s G d W H M v 9 W L 8 + X C l N P Q k 0 m E d U w S K 9 9 4 A R M t F 0 M G n x b W 5 u s 3 z c R K i o q K M u d J S v Q N v 7 Y R M 3 N L b I d q C G O 0 j i 2 f h M f G 4 + d p a W C N O r T Z A J 5 O A 3 4 F Z H M / Y U o s i G P + 6 / q w e o / + e g 3 v / v c V m O Z 8 y / j T D 5 A 9 r 5 j s 0 R V n h K z Z J V 6 U j r L B A w m 4 T / G n R Y s W E D Z E y y E i c a M q S 7 r 1 6 2 l 3 J w c W l 6 / j G p q 5 i o i 8 L 1 Q B B i n o z 8 i q B V l W k A K e 5 4 l i 3 C t u o + n H m B Q H a S J E k 0 e O 4 m M Y I q 7 1 5 t 5 K 1 U B G U k o Y H V D i Y S z m K c j O s T R l Y 7 G 4 Q h n R Z K v a J Y R S w b 8 R n j 7 s C 2 O 0 j J K U C Y N X k i j t A 8 I G o 9 I 6 h o l F x 9 n 0 c 2 2 L D r 9 U J l 6 4 e v l O n 4 / + 7 0 W U h l R h P r D P / x S f 7 P M Q 8 b 1 o e y y q q F Y K l R p J q W d l O m n y B Q m F T e m N x m D S T Z l i 9 7 d M B r o M 4 E s Z g A Y Y v o / p j w Q G K c j 9 9 1 0 B N p J y q M d E Z G k G R 4 L U t + g d R w m D 8 S Q y d x 3 I 5 h m w / K b 3 3 8 e t 6 4 y R T K y D 2 X + Z X v c b P q h g q M q V 1 d + u N O s 8 / B q v Y k a 6 1 K S x S V f 9 b 2 i 0 3 o 7 G u C H Q 0 f p y J H j T J K g r C m x f v 1 a K b f I p M g x N D Q s s 3 c v N G f R s U Z l 5 o U j H J h w d g K J y D l z z P d L 8 u b e W Z p J y s w 9 5 l Q 0 E w Z y W T N 5 3 C 4 1 T p b B / z L W 5 D P Y s L a a T T + L T G G b 3 q a x V P 9 B C Z 7 M Z j D Y C R h 4 3 S 9 b e A L 3 7 z f S n k 9 2 0 0 c f f S h u c J h 0 d i I p M q k 8 g m B z 8 / J o 6 P k t R Q 4 h i K W N 1 L W c h s + h j O + V P q f E 3 D 8 r F S 8 e 8 n 5 F J t N v g p M o k 0 0 9 g 4 w 2 + Y x s 3 j B H K t X Y 8 M a m x x N V N Q D d C M L m i k r R + N 5 U r W X Q + a K L F i 9 b I t + 1 o W G 5 p F a D t 4 u 9 H M u v s U m 8 a i X 5 i 1 c J W Y Q w 4 u r G e f x 2 f Q 9 w P 0 w Z J K y F 1 P n w + u R y P 5 U Y j S S p b 0 x M v X / 6 l 9 / G r Z t M k 4 z X U A Y N y 8 p U S F J Y b E 9 T N A 7 T U E R U A 5 M G x I 1 P t J a Q 6 z + P W M Z 9 P j g 0 J N / D C N z l V Z U V m k h a 4 p B K a Z 3 I 8 h N N W e p 3 G k 2 E P H 5 z O G 8 r 4 1 S 9 z t w j d c 8 i x S K W W v x / T I j 1 6 e c f y X e f C X B d a e 5 w g J t r e n D z V g e N + E L k 0 o G z W V k s b B Z l S T 6 L h f t c S F 2 s u D l 1 I U V w L X q a J o / H E F I 8 k e S x h E O V T j + 4 a n T t I I G 2 / H i F X / p M n u x s G u Z + 0 I e y I p F F M L u M 6 8 3 N O j s 7 q b q 6 i t r b O 2 j e v L l S d r x J h x j J d U j V Q y M i q l x S J l Q 4 1 Q T j F I R S J O M U Z O J U W Q A g k 0 W o y o p S + s W v 9 s l v m A m Y U Y Q C z l 9 s o Z A L R N K k C h O K U 5 A o n G p i C a F 0 C u J E E M u Q K Z J g B n G K N F A Y d d t x a K 7 l f P g s y K E L k O Z l h 2 j 7 Y p 8 Q Q Z 1 W p E k k I B U a + 4 3 r N 2 n d + n V 4 h U S S q / O a O M h L q o 4 V m R S R U A 7 t p W I k L V I p Q i k i i X Y C o Z h E Y l I L m X y U 4 / X Q f / 3 H X 8 n 3 n C l w X X k 8 s w g F n D 3 f z L 8 c x F H E U o J j I 4 p Q 0 E q S t 2 s q W M n I a 5 E 8 3 t S W S o I j l W W E M 7 a c c E R D 5 8 K J y e g c p y p R 6 e 7 6 M U U C P p Q r J B 8 p R j u Z P q B Z F v k k p q f L u V g i h V O W C M 0 k R O I 8 S G Q j V J h M x s y z k S n b k 0 X / 8 M + / k e 8 7 k 8 C E e q Z q a Y b h z N k H r K m Y P K K p s h W R N K l E O 5 k U Z A q b f J p Y W v i P S k E f S V G k K Y N z K s f A t T o b D 1 I D V j W g o R u o P I v 8 t 9 J d y 0 E q U w a C R E o 0 o f z B E J 1 5 C M 0 U n 0 h q r 1 v 7 + J M i U V g z R W k n S z O Z P i n M P M x v g n s 8 i / 7 x X / 5 e / Y A Z B t f V G U o o 4 O T p R r 4 D i l R h 0 R r K I p Y m k k k 1 i Y z w H 5 X G I 5 W U 6 a w g 4 s A G X Q V C E J 2 R h B t + T K o u + t A Q C m X h c q O J d J k m D 7 S S R S J V r v p K q i w 8 i V D y I I 0 i l C K X 3 d Q D g X Q K A u l U k U m Z e x j 7 + 8 d / / i 2 + 7 Y z E j C Y U c O L U f a W p j P l n 0 1 T K 9 N O p I Z P k F X l M G S A p y k A a + a / J Y 8 7 L X w 1 z Y L v z V h b E M D m V N 6 n k m B D A B 8 u i C G U T a K c r T 9 0 0 h K g k T S p F I k 4 N q S Q F Y W y p J p C l o U A e L U I s 3 W 8 K O y G 0 d o K Z x 2 T y Z n t m N J k A 1 9 W W m U 0 o 4 P j x u 0 I q k A e O C i u N N v 0 M m a J T Y Z B K Q S V J k Q 3 T i q G u S Q h N G C t r q g V k s K U g A 6 7 g / 5 s W + O h q q 3 E w K J H z I o Z I 9 j x I A y 2 m y B N B J F 0 W J p E t H y a S 0 U 5 C J t Z I f m P u + W T z g f / 2 3 3 + N L z q j w Y R 6 L t U 1 0 3 H x Q i M N D G H f X m g q o 7 G U p l L E A n l s J q A Q S a X 8 R x / r P N 4 Q e S R h I p n j + L A q Q Z F F 5 V T e p J J j Y q i U / 4 b z u l y n S k A Y W 1 7 M Q B u J U K 5 J Y w g l J N L a K E y s C E J p E R N P E Q k R E L W 1 8 + j z L / f i C 8 5 4 z B L K B g x 8 H j 1 2 S 5 E K p p 6 t T 2 V 3 p 4 c J J X k Q S a e a P E I s H A l 7 d B n + x A B l k b d f j r i x G 6 D h 6 w y o I x d I D u W 6 L J y P E B u h D I G E W I o 8 U m Y j k h X H Z 5 F J D f Y q E o W j 9 U E m r Z X 4 R f T L 3 3 x O l V W R a / j N Z L i u z R I q B g c P X e U 7 Y x F K k c k i l j I B m S J 2 c o E 9 S P E v n G c g j w R H K q s R c c C w V Y M m j c r r X E S K C / i v F r n a d q w E J N F p + F j l F Y E M s T S R h D w m R R k I p A k V 9 u Y p Q o F M H o + b / v l / / Q H f a B Y 2 u K 4 9 m S V U P B w 8 c I n G y U 4 m E I y P x Y E B Y t n I J H l F J C E T 6 I M U x 3 g z k x o S 6 c T K 2 K p A Z 5 k C O i 8 5 T t Q J Q x g p R 6 q P Y 8 V O J J M a E o E 4 O M + p k E c T K U y m K D M v T C S 1 K C X W / p v t L 8 U H E 6 p T 1 d Q s Y o A p E A c P X h Z S K W J B Y 4 F M k a R S e w J F k c r k Q R r h D Y 5 V O j F A A J 0 N 5 w 1 5 p E T n c U K l M U S y 9 Z l M P k w i p G E S R Z H J a C U t y M P E Q x w k I t j / 6 V 9 / J + v I z y I + Z g m V A v Z / e 4 a C I T g k L I 0 l Z p 9 O L b M v P q l i y I R y l Y u B q g x h j c o J a S S n 8 v L f 5 F V q F 2 a K p K K J U K Z J F K 2 d F K l s R O L U 7 s W z m 3 p 4 T y y V / A 8 z 3 C W e C l z X Z w m V G v g u f f X 1 K b 5 j y u y z E 0 q 0 l Z C J x R Z I q 4 j E q S G Q L Z 0 Q I I P O q j z I g i x K F X k U g a y 8 E k 2 k M I k 4 D / L w s U U i 5 H W q y Q Q C I S 8 7 Z D C R 4 L 1 D G b b H + R / / 8 / f 6 9 8 x i I r i u P 3 0 R r r d Z T I z B g S E 6 f O g S M Y u Y P K y t N L m M p s J 4 F f + R P B q h U A i p b p D h h i n n 4 k M q h I l g I M Q R E s k B c q o M + Q i J J B P y Q i J D L k 2 i c D 6 s m R S Z 7 N o J T o f f / u F L K i k t k u 8 w i 9 Q w S 6 h J 4 s K 5 G 9 T e 3 s 3 k g c b S 2 g o k E m J Z h O I C f Z y M U N H U Y l K o x J Z H a k h k H V s E s u X 1 s T H x h E A I K Z I 8 i G P I Z T k f j I Y C k e o b l t G u j 3 f g U 2 e R J m Y J N U X c u / 2 A 7 t 5 7 r I m j t Z X k W e K a f 5 L j P x a J 1 D F n d E 2 A K G E I c U z K O f w P 5 / l v m E S c g j D 6 O K y J N K l A H p P a z T w Q C i S D o 2 H 3 x z t p W f 1 i + d h Z T A 6 u G 6 2 z h J o O I H 7 u 3 / / v 9 z S O V Q W E T G a a h y I U U j n W 5 D E k A + S v j W D M C N B F A w Q x q S Y R j i R v C M Q S T S Y 7 q c J k 0 q a d J h W 8 d u g j / d O / / r 3 0 A 2 c x V R D 9 f 7 L F C E X / U O s O A A A A A E l F T k S u Q m C C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1 .   b e m u t a t � "   D e s c r i p t i o n = " I d e   � r h a t j a   a   b e m u t a t �   r � v i d   i s m e r t e t � s � t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0 6 c 7 6 b 6 d - e 0 e 0 - 4 1 4 5 - 8 e f 4 - 0 9 2 7 5 2 6 e a 4 e a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 1 4 . 9 9 9 9 9 9 9 9 9 9 9 9 9 9 8 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Z o A A A G a A X q D I J I A A D K n S U R B V H h e 7 X 0 H d 1 z H l e Z t d K O R c y A J k I Q Y A e Z M i S J F S a Q o m Z R l W R 7 Z X n t s 7 5 6 Z 2 Z 2 Z 3 V + 1 Z 8 + O z + z Y V q I Y x J x z D g J I g i A R S B B E I J H R A b 3 3 u 1 X V 7 3 V E N w B 7 + B r 4 y I u q V + 9 1 e l X f u 7 d u 3 a p y f X f m c o h m 8 T e A i 8 o X b q b R U a J A g K g 4 J 0 C 9 Q 0 S h U C g s A O d o 2 1 s + K s g J 0 f G m H K q r C F B p b o g e d 7 v p 9 W i W X A O s L H x M 2 d k e K q 8 o 5 3 d 2 U X v H M 6 q r W 0 A B 8 l K O O 0 h e r 1 e u G / W 5 6 N j V 2 + H 3 n 8 V f F 7 O E + i u i c k E D j f q L y O c j C g a D N D 4 + T p U F Q V o / 3 0 e X n 3 i o b z j L I h K n L h c T Z a 6 f a k v H p c z g 3 / / 4 J / r 1 b 7 7 U R 5 G 4 c O 4 i r V y 9 k k p L S + T Y x W / S 2 9 N H Z W U l 5 P f 7 y e P x M P G y a W x s j A o K C u l p V z / d b X 4 q 1 8 5 i + j F L q L 8 C 8 q u 3 c G M O C Y l C o X H a X T 9 K o X H W O A + 8 t G v 5 W J h E p / h 4 l L V V 5 c h l e t X X R x / u e l 8 I Y c f A w A D 1 9 b 2 i 5 8 + e 0 6 b N m 5 g g b n 1 G A S Q N B s c p K 8 t F T Y 0 P a G H d Q i o q K q Q L F y 7 R 1 q 2 b y e N 2 y 3 s U l 5 T w N U r D I c X r z t 5 9 T M M j z P Z Z T B t c 3 5 2 9 M k u o a U B J j T H n g p p I I d F G L w d d 3 H h D l O 8 d J 6 8 7 J F o J 2 F L n o 7 J 8 y 9 Q b H h 6 h p q a H 1 N C w j P L y 8 q Q M e M Z E e t H 5 g o m U T S 9 f d t P G j e u o t K y U t Z 5 P y P f t 1 / v p 7 3 7 5 h b 5 a a a h o 9 P f 3 0 z h / J 7 + f T c n 8 A i o u L Z X r Q H Z y 5 5 A n y 0 s H L 1 7 X V 8 9 i K n D t n y X U l F A w Z z O b U 0 o b B f m p H 4 I w S Q x R T P o h a y a P c C n + 7 X 7 y p J U W L K g l N 2 u U U y f P U C F r G W i 1 t x Y t p P y 8 f G p t a 2 M z r o z m z K n W r y D y M 6 l 8 b N Y V F B T I M b R O 6 9 M 2 0 V I 9 3 d 1 U V V 0 l / S v 8 N 8 D 3 6 e n p I X y V i s p K e j a Q T Q v L i b L Z N H S 5 c + n 7 c 9 f U h b O Y F G Y J N U n k V 4 N I 4 6 y R A t J I 0 Z i j S Q T Y 8 7 W l Q V o 1 j 2 2 8 O D h z 6 h z t 2 P m u X G + 0 z N H G H N F 4 p Q U u W u B 9 S m 2 t b U K Q c b 5 m / Y a 1 1 N b W Q U u W L G I S M h l s p I G J d + r E G d q w a Q P d 6 3 + L P l 4 x p s 8 o D X b x 4 m U a G R q h X R 9 9 Q E O + L H I z u 0 Y H + 6 i y s k L I N n d u L R 2 4 c E u / Y h b p g A l 1 d Z Z Q a a B w 7 i Y a G U G / R T k Z 4 h H J T i I 7 T M N W p y O v e d n T S z e 6 5 k l + W V W Q F l U G m L A + 6 h j M p 0 d d q t + 0 v r q H 8 r y s F f P z q e v l S 2 7 4 c 6 T 8 S c t T G h k d o Y U L F 1 I n m 4 c + f l 1 9 w 3 I 6 9 s A y H b P 5 L a A l b 7 R 5 6 E W / i 9 5 f F q D s L L 8 4 L A A h G v e 7 t u 9 4 V / p Y P f x 9 h o a G q P H F s J y f R W p w 7 T 8 3 S 6 h U U D Z / E z / 5 Q 6 K R I o k E 8 0 5 d E 4 9 I c H 9 7 s 4 I 0 8 v Q U a 4 z 1 3 B / q 4 o Y / n 7 6 9 N k p F J Z X 6 K o U 8 b 4 j q y o P U 2 M k a h 4 / 3 G A K y n H y Q Q / 6 g H D K Z A 1 Q 9 d p W e d T w T h 4 W H N d R v f / d r d V L j / O N s G h x T / T V A a T C b G m P s q v d R V 0 c r 1 S x Y E N a K g Y C f + 2 o 9 b H 7 O F 2 L B S 0 i u H N Z Y s 3 2 s V O D 6 f p Z Q E 8 B F O R U b W V v A 2 c B k 4 o 4 8 + j Z A t E a a U x S k d f O 1 S c d F G F O K B l 4 K U y 4 e Y A 7 2 j 2 Z R W 5 9 F B G A J a 6 w l l Y p N + K g j j V 5 a z M d L u f z q 5 W u 0 a s 1 K y s n x 0 p i f 6 P W g j 8 4 c O 0 C / / N U v W B t l 0 8 t B 6 7 2 8 H p D f R Y H x S G I t z W u h w v x s G d c K + H 1 0 u 2 8 h f 3 M 2 L r N c t K d + T N 7 b 7 c m h w x d u U z D O Q 2 M W F m Y J l Q R F 8 z b R 8 H B I x n O M R j I C m N T g o / o R e s 4 m V 8 2 8 u b o k E j / 8 q I h U X T R O 3 d z Q N S / D + H i F j 6 9 R A 7 L x E H 0 + L 2 u Y 3 q t n D c I 4 + c B L P u Y c S A P z b v t i Z l d S h O j R S z e 1 9 C i T D 4 B J e u f 2 X a p m U z K v Z A 5 d f u K l 3 Q 1 s F r p d N D o y Q j 2 v x 2 j J o g V 0 4 P w N / Y p Z R I M J d W 2 W U H H g L d 9 I P l 8 g 3 F d K R i Q A G m N h y b C Y S f D U R e M I t B K / L J 2 b P b d 4 n L U J k S c r R G 7 W F p 2 v s 1 h D 6 J M 2 r K 0 J U B W T t L X P T Q + 5 v 5 X L H I G r / o P l E 5 H K g j H 5 8 P B A X w o e w g b u h + F 7 4 7 P 3 r P B L X + 1 e b x V 9 u a O S T c C 7 c v 0 s I p E l Z v W s h K V y 4 U p y l 2 y k 0 V G f 9 J f M m J J d 7 M B x t j v E J p m f u r q 6 4 p I J m g k v m 4 h M O 5 f 6 R A v N K 1 G R E p 3 9 W a L J V t c E q e N V f D I B 5 Y X j 4 q k D m Y B R 5 p E v 6 K K B U f w o C 9 d a l T a L h 2 H u r s l v y c 6 m 9 3 b u o P L y M h o c H K I 9 D W M U 5 K 9 z + H 4 2 F R Y X 0 v L i 5 z Q y 5 q N 9 2 1 b R x o Z F c e / h T B b X g f O z G s q g c O 5 G G h p S r n A 7 k Y B o I o E h p m Q 3 9 z P O n j 5 N 7 3 + w U 5 f I a b r y N J t e j a g + D L x z 7 y 1 J H J V w 6 c J l e n v b V s k n M / v S x b p a v 8 Q B b l s c k P c F Y e M B / b I 9 D e Y c 9 5 + 4 c c D 9 / u c / f U X v 8 P d q o 3 V y 5 p O V P r p 1 6 z a t X r N a v I 1 Z 7 j w 6 O O u w C G O W U B p w P I y O x j H x b M Q x i C G X R g 7 3 X 8 Y C e F R Z g C d N D e g m x 6 v X r 6 m 0 R M X j T Z V Q q 1 i j s b U a 1 l h J 4 e + j P W v y x e Q D g Q o L C 6 m / f 0 A 0 1 W v + T j U 1 q j 9 4 9 t o T G s 6 v l + t A S o Q 6 w b z F c X Z 2 D h 2 6 N G s C A k y o 6 z O e U N 7 y D T Q 2 F h D N Z I g U J p Q N i Y h k Y B 9 A 9 f n 8 L G P S Q H u G 3 F R R E B n w C s A p w e 2 S 2 j p f U W N f N f d T f D T i d 9 G Z R 5 a j 4 K 8 F 9 M u M t y 9 a a + F 3 m j 6 V x A E W F 0 k e g P m q S D U W J l T / 6 3 5 y Z b n p a v M L f d X M h e v A h Z l N q O x S k M k f o Z m A d M j k 4 T 7 U r u W R j f J 1 f z 9 l e 7 I p P x + D q 5 F a K x 7 s j R j R E f Y g 2 K u t 2 d Q 7 l P g 9 3 l 3 s p 3 x v i I 6 y 2 T Y Z L M t 9 Q I s W v a W P I r 8 L g B h A a C x T 5 u d n Q 3 u f R x w x r a 3 t / N o 6 e v W K N W x p C Z 2 4 9 V i u m a n A A 9 L e p 5 p R 4 i l J g U y c T 0 Q m u K f x p I 4 m E 9 4 L 7 z k 4 O M h H + K S J Y R p r y + M n M R H l m x f 6 a X e 4 f x M J a J f C n J B U J P I Q a L p E 3 z k e b t y 8 I y m m e N y 6 e T u C T N f a M D 7 l F T P Q v G U 2 m 7 C L K t R 4 G w a p 8 X u h x e C Q W Z C P E a z I + z y j 5 O C F G 6 n f + Q y C u 2 S 9 m G X J y J S s U a L N Y y p G N C 5 d v k J v b 9 2 i j w D c 5 t Q A k x O N 0 t 6 g E 8 H 0 s 6 L N N Q P 8 L u N x 7 B 9 1 0 e U n 2 W J i m u v t / b T S g f M y 1 Q P A v W h r b 6 e 6 h Q v l 2 I I K A I 7 + f i b 4 F m X X r t 6 g Z c u X S L D u u f v t + o q Z B d f B i z O P U B 4 m U 7 R m i i Z P M j I B 9 v 4 S g O s P H v i B 9 n 3 6 i S 4 x S J 1 Q T 5 + 2 U l 1 d d E O e H P C 7 0 M d J F 3 Y i 3 r 1 z j 1 a v W S V 5 h R B d O H + R t r 3 7 T g z p c Q x p b n 5 M 9 f X L a Z S 1 3 f k f Z x 6 p 0 r / j D k d 2 6 d T J Z M a J g J G R E X r Q 9 E D e L 5 Z M 6 e F B 0 0 O d m z p O n j y t c 4 n R 0 q 2 I g 8 Y P S D D s j 0 2 S B w y Z n j / r l B Q A m c 6 f v R D 3 n k H m z 6 + V + 5 q b k 0 P 1 l V Z w 7 k z B j O p D 5 V a s p 9 H R K D M v T s N I h j l F 4 7 S m x i / m D f o c m A y 4 n J / I E k Q a A 3 x q 6 p j o s 9 P B 6 t U r d S 4 x F l U G J R I D j R / I z 8 + n V X F e N 6 9 m L j 8 4 R j m n f s + K 1 S t 0 n y r 2 3 m E t i / v 3 f 5 T 7 W 1 M 7 j 7 Y u n R N R B 5 k u r K H i F W e e F M x Z z 4 1 C z a Y N k 4 l h b x I T N W h E f 6 + b 7 6 f r 1 2 7 Q p s 0 b K E c 3 x O k C 5 j Z N F 8 o r K n Q u O T B G d r z J K 3 2 q a D P O j r y 8 X E m / + e o 7 u n T + M u U V F I s L P d 4 9 g 8 m H E C a c w w N n v s x / j K 2 T T B T X o U s 3 k 7 e i D E C W 2 0 v B n P p w k C s E s D e G Z G R 6 b 6 m P c j 3 j 4 Q Z 3 9 + 5 9 W r m y I Y U + i r o + F W A e k 5 n f 9 L c G Q o u O M a m A R E 6 O S I R o k M 3 D Q z d H q b i 8 R v q T d j K a v L k / T 5 4 8 p W 6 / l 4 b H U n l v Z 2 N G 9 K F C e S v E g 6 Y 0 U 3 p k 2 r H Y R 3 n Z 1 r j M y O i o B I 1 e v X q d e v v 6 p G w 6 A D J d O H 9 J H 0 0 P z I N j I i A O 0 C D V s a z C g g L 6 c r v S g t G a y u S / / / 6 Q p H B y r K 2 L n P u V q c j 4 P l R 2 6 b q w e x w V j b p O l U x 4 8 u b n h O j M 6 f O y W A r C g 9 B X g s D N j A b 7 5 z 9 9 L Z o v F v j 0 9 L B l 6 y Z q b + / Q 4 1 d T R / / A g M 5 N D K O Z 4 F p P J 1 L D e D t B q h 7 b 4 D P u 6 9 6 9 H 0 v 4 U n d 3 N 2 s r F 2 1 a V B l T P x k n h y / d S t y i H I 7 C u W v p 1 S s V U q S 0 U 6 R H L x m Z 3 l 7 k o 5 J c a 6 0 I 4 0 o 2 a G l 5 I i 5 u a K 4 H D x 5 S B f d Z s C a D B d z e y W F 4 e J i e P + + U 6 A W 7 W Q n T 6 a 2 3 6 v T R x G h s b G J t W q + P U s N E 4 1 s W I u 8 d C A U U 8 j 2 r L Q l S E X e 5 E G 6 F + 4 O p / H B W Y D Y w V m B q f D E i 1 2 Y i M n r 6 R n + / i l i I J p J C 8 u c I y A Q 8 Y e J E k w m 4 d + e + N H Y 0 G H T C 4 a A 4 e v S 4 k G G y g A u + t 7 d X v G 1 L l i y W 9 3 / R 1 U W P W 1 r k v C H T 4 U N H J J 0 I D 5 s e 6 V w s h m 1 8 O f f I 8 l A a 8 w / E O v 0 o N f M P 2 L n M J 5 E j g 6 P 8 g H n h o d O n z 6 g T f B s x 4 9 c E 0 2 I 5 t H h 1 l S m S s X 0 o d / H a C M 0 E 2 E k V w y 8 b j B k D k y l P Y v F i g b U c 7 M D i k h 9 9 t I s 6 X 3 S J e Z g O 8 D 3 b 2 9 v F I 1 Z e X q 5 L F e Z U V 9 P i R Y s k S N X g k 5 / s k f T m z V v y w E i E h p U N 1 N 3 T I y a k X 9 8 L g 3 z N l Q u P P b R 9 q b U S k z 3 6 A / O q k t y m C O R 6 Q l Q y e F H y e M 3 H O z e J 1 u o d R k t T / T m X C w t s B m n d g j I p y 0 R k J K H K F 6 z l f l P k w G 0 k m R I 3 E 0 M m X J P D Z s q 8 e W o l o m i s W 7 9 G 5 y K x m M 0 0 x L V 9 / d W 3 u i Q 5 v v v 2 e + m T z Z 8 / X 5 f E B 5 Y M i 8 b 6 9 e t E e 3 Z 3 9 8 i g b D T K K 8 q o k k 1 R R L x j 3 T 2 7 + W i A e V K 4 T / D a o a / T 3 N x M + d 0 n q K + j U c 4 f s Y U o R U I R x Y 6 N G z d Q x c h F u Y f 5 + T m 0 b X 6 P z A k 7 f J + 1 X e M 4 + Y M u + S 5 4 g C y r m N 4 h h z c F r h 8 u 3 0 7 1 I e Q Y h A r W 0 J h v j M a D k c t 8 A c n I 9 N 7 S M c r T / X F o m Z q a + G Q C 4 D x A V E B i u O j g g c O 0 d 1 / 8 6 A l E Z x c W F i Q Y E I 4 P E C e y n x Y J D L Z C P x Q X F 8 s x G m 4 6 7 x + N i f t T 8 e / l s W M n a N O m D a L h E R N o + l d A i D X U z s W s M f 1 + u v c s d a e J U + D 6 4 U p m E S q 3 Y g 0 3 L E w U T M 8 R M T I 8 y G r g E B W X F F P D i g Y q 4 T T f t i S y H S A r O t r F R d Y 8 o U h Y T 2 8 0 6 s O H j t K n P / 2 J L i G 6 c u U a b d m y S R 9 N P 9 A P Q 9 T 6 + g 1 K g 0 0 W 9 g D a + K R K 3 n T g W D E P J Z A K I w 9 Y M S o r 5 K N A 2 w 9 M u o 3 0 q H c i 5 4 e z k H G E G s 9 b z e a e L 2 J Z Z I N k 2 u l 1 b y f 9 c n t q t v 3 o 6 K g s g Z w K o Y C j R 4 6 L w 2 H 7 e + 9 S e d n k + g / o K 6 V D D v S d Y O 5 N B f e e u 6 n j l f W Z k y E V N B E 8 f N 2 D L r r e x g T l O g g G / f R u 3 S A N v O 6 j N r 3 W e 6 a A f w 0 q P z M k p 3 x N 2 B G B i o t E 8 o o v K Y + / 9 F c 8 w P V b x H 2 B V P H R n l 2 s o f Z O m k y T A d Z 7 m C p W z Y t 0 e N g 1 V q p 4 8 a J L q s J r s z z h n D j T n E u F / E B S f a n 4 9 e l E y Y I a z h Q Z G b H G j Y w Y x P A r C o X e 1 K I K g D H W g M m 0 X T w M T H G w t u 9 V p F d x I k x X n C G 0 k t + H w F g F x P 0 l A z Q p d h L B g O 6 p k 2 f F W s D D 7 G K L f h 0 q S h K l s a D B 7 H X o d M k Y f e s t W 2 1 p p y i k 0 v i x + G S q 6 H / 1 O q 7 H L B l u X p / a 4 v u 3 b 9 7 W u d S Q 7 v d L h K M / H K P d 9 Z a p h + j 0 Z 6 + t j e L s Q N Q I H C f + g J / 7 c X 3 0 / g c 7 a P F i F f C L P b L C k N a X R Y M + N 9 1 + n k 9 1 R X y c I c g Y Q m F v p k T a K R U s r U 4 8 n h M N R H J j 6 k Y 6 2 L h p v c 6 l j x s 3 b t K u 3 R / q o 7 8 d c A 8 / + n g 3 5 e b m U l G O d T 9 / f I 7 d P r C / F C y C E B 0 / f o p u M u H f 2 7 l d t t s p K S 6 W K I 9 H D 5 v 1 K 2 z L T / N r Y P L h 9 S D W s H / y T p M 3 E a 4 j V + + m 1 / L e Q J T N X 8 W 2 e v w Q o 1 S I N T b M 5 l T H c V q 7 l r U c m y y I U j D A 6 / t Y I 6 H + 8 f 5 + n 1 8 W / N + w U a 1 T F 4 3 g e J D c W R 4 a G h 6 W q I k 7 t + 6 K M + H 9 D 9 7 T V 6 S H H 1 h D f M y N O h 1 g e s n G T R v 0 0 f T B 3 o c K B H y 0 L z w U p 0 x t D B 5 j 7 M 5 g h H 9 / b l 4 + 3 X 2 e T c 9 Z q 9 k R Z C 0 G w f u U e k d o a f k I d Y x O 3 s X / p s B 1 9 J r z C R X K X y U r v c J + N 4 Q y S I V Q a y u 7 a G 6 V W h M P 0 7 4 X s Z l y / t w F m V J R U V E u T g U A 7 w V T C g S x m 1 R + f 0 C m h l f P q Z K n M z Y y M 5 t G T w X w J o 6 M 5 8 l O h 6 k C e 0 c N 9 P d T i V 7 j b y p 4 B r f 3 v L l y T / F 7 z f r p B p b X L / H 3 + / Z G k D V c l I O E v y M i J h D b h 8 0 J A v 4 x e q d u i J 6 N O F 9 b Z Y T J F 2 D D X n b F i C Z P C m Q q y Q u F y Q S s W N l A 3 3 y 9 X / a 7 / f 0 f f k v 7 P v 2 J k A O C j j 6 W 0 7 K T 6 X l n J x 0 6 8 A P t f H + H B K L O m T s n 7 m A q v h v 2 d D r H R A U B U 8 G J q + 1 0 + Y m b R n y p 9 z G + + 2 b / t J A J A J k w Z o b x p O / 3 H 6 T q w G 3 a v T y 1 w F b c + T O P v D F k s n 4 J l n d R 6 1 C I 6 F K n w / G E 8 p a t E s 2 E A U N F K I t E E 9 N J c Q 6 v Q 2 c a g P Y p L M i f M M I A U Q n Y 8 x Z r 7 3 3 2 + T 5 d C m e A W 6 Z 5 R A O N p r q q i r Z v 3 8 b f N 0 B 3 7 9 6 j r q 6 X I v h 8 d P 7 R L 8 N 4 F R o w g m L 3 7 l h K L 5 / c o g P X X 9 P J h 6 l N q c D 3 m S 7 g e 2 E A u r a 2 R t z + m F S J + 7 P Y 8 6 O c t 0 z A S D q c f + y l I z / m y K K d 0 Z A 6 g f 2 M U 3 J a Z c 4 1 5 1 C V x + a 4 c C j Y 5 L u X S r t 7 Y z G e t 5 J N o z E x S y Z j 7 o 0 N d t O 6 6 j 6 6 d O m q v P 7 X / + V L e v D w k U z 4 S z x w S / S n / / i K 9 n D f B h E V k V C N 6 K s / f 0 N b t 2 2 R w V U 8 5 X f s e F f K 0 0 V T x x h V 5 o 1 Q R X m p L k k O 9 P O m E m 5 k B 8 b b T B h T N D o 6 O u h e / 6 K w 2 Y e d Q e 5 1 e m T 2 b y q A y a f 6 U J b Z 9 / a C Q e o K O H t h F 8 e P Q 2 G V V R A n m j y p k A n Y X O e j t v Y O 7 n c M i L P h 6 7 9 8 S 6 d P n J F t N b E t 5 v f 7 1 a x T O z p f v J D 9 a W P J Z O G L v / u c z p 4 5 z x p n l B p W p D c n y Y 7 6 2 h y 6 e / s 2 D Q y k N o 4 F M m F d v X Q B I v 6 F H w L G e 4 n j R G Q C a m t r q b D 3 l G g p y O 1 n q Z P J g j L 7 T O 5 V / 1 D c O n a U H L v u X A 3 l L V t J r 1 / j K R e Q M C N 0 y A 1 S J V R w 6 A X t 3 V w q A 6 c 3 b 9 y m D z / c K Y 0 X 3 j p U M q Y + 5 L M J W F a q N I Q M W v a / p n l z V W Q F P H k w O c 3 0 i B w v m z p s t u X k 5 o q D A r B v B J A u M M 0 e E R b G M T A R o K 3 v 3 r l L m y c R K 4 j P M C s 5 Y Y r / 5 s 0 b 9 Z l Y 4 L 4 g c j y V 6 A l u Z z H m 9 z j f M 5 i + o q W 0 h o L H b + 3 c E R r x q l 3 t n Q i u I f x c Z w r G n g x x J v t U c B f M o X t P R 8 T p A D I B m N s E A k i A b H 4 + j b K W Q U P D n r a t b W 1 h c i E K A P 2 o Y S a Q B H 2 6 s s T t X s o E M G Q C 2 t v a U 2 p 4 0 W j j 1 5 l w p Z O n J l 5 n D w D p Q C b E D x q 8 4 o c F S J 4 M m L a B f t 6 J 4 6 e E l G Y z 6 0 T A e W x r g / 2 j 4 g G r K X 2 4 T E + F k b 8 T A I 9 3 R r Y L J m R s X T t F W E P d n 2 x b / E + H L 7 t e G r X p O 4 X J l a J 2 M s B i + J + u V a 9 B F H l P T z f V 1 N T I M f D H f / t / s j D L g r o F c v y w 6 S E V M u l g E m F c a u m y J V I O X L p 4 l d a u W x N e d u v O n X u 0 Z s 0 q G h x z y R r k 6 e D 6 9 Z u y G M r y + m W 6 J D H w m 6 F Z 7 T t l 4 N M w V R 9 z t B A s i w c B N C n W 4 c M 9 a 3 n c Q m X l Z a L h M b H R 9 L 2 u s X b a l E Q 7 R Q N L P W M v 3 8 U V r K X 5 2 I 2 2 p W G f u m G H 6 k P Z N B R r J 6 R 1 O W 3 k n Z P 6 N P 8 3 D Y 7 t Q x W U q f G R 6 Q A W w 0 f F Y z G X Z 8 8 6 m A z 5 8 l Q 3 Q K T A h o 3 r x c E A Q Z 9 o 0 a J F 0 g i j Z / T C B M z N V a s A o a G a X S 3 S J R O 8 f x v 5 M 0 G m e / f u 6 9 J I w N T 8 7 r s D s q a F 6 v N Y Z M L 3 5 9 t E 4 1 w O 4 H v D Q w c y Y b Y x 7 t 2 S p U v k N 1 R X V 0 c 4 M q r n V O v c x M D E x u J c 7 O D I J j J / o J 1 M i R D z w L O 9 p n m w m v o H n B v f 5 1 i 3 + W i w T C r G L l P F l e v 3 h C h l Z a X U 3 v 5 M G i l g U o M y N s M w O R C m Y e d z a 5 l i A P s k w X Q C n j x 9 K t e l C 5 C y u r p K H x G t W r V S H B z R A D E + + 2 w f L V + + L M Z E K 2 V t h G n z V X H I g d + X y B O I Y F W Y u a k C G w M c P 3 Y y v f s f f W 3 U Y e F 4 v 8 4 5 D 4 7 t Q 6 G N y 2 A u H 0 V i 8 s S q X 6 3 M n G B w X M J 3 9 n 9 3 U M w o e P T i o b u n l 9 7 S G s g A M 1 I B k K q 3 Z 3 L r 9 p 0 8 H t t f W r t + j W i d b 7 / Z L 7 O J o Z 2 S z d 4 F i o q K p C + 3 n 7 V Y q s C G B Y g O S Q e 7 d n 8 g v / d P / / E 1 v X 7 d r y P M J 4 B U E z 8 I 5 S A S n n E s d B O / 3 t 9 0 c a y G C g S 4 K l A b U U + 7 q S i q J 7 0 q 9 O W r v 3 x D v / v 9 b 8 R 1 D s 1 Q X B T f f d z 6 5 G l M 4 8 t h c 8 9 g e C j 1 F Z C + / X o / / X D 4 q P T h 9 n w S G 7 u H 9 4 L W + d n n P 5 V Z s D D f U s V P 9 n 5 M h w 4 e 1 k f J s Z T N w K E 0 v r c d X / 7 y 5 6 z 5 3 H T 0 6 A k 5 v t m e w L H B b Q 9 U U n V l k c p U 5 9 P X D v b y G d v P a W I c E d O J 3 q E s + u a a n 3 b t 2 S 3 e s p / / 4 j M x g c x q s 3 b g 8 + O N Q x l z C b G F z 1 4 O 0 L G m b H r a k / y 5 t f / b A / S z n / + U P v 7 k I z 5 S O 7 H b g a i K q S z T D P P u J 3 s / E V M y F R Q U 5 I v 3 c j K A C b h P r 6 P R N Z D k d 2 s y m V S q U l c n N v q O V + d O E E d q q O z 8 8 m k n k 0 F e f i F d f V 5 F j 7 s 9 y p W + + 3 0 6 s P 9 w z O e B c A 9 t 0 x M A X F J Z t 1 5 c 5 K d b C q l y z R c U H H d R U 5 c n o d v 8 x o 1 b 9 N O f W a F L 8 S Y G T l Z j R A P v n e q g b 1 V V p U T M p 4 s r V 2 7 o 3 E T g m y X / V a r + S E b K B g e c G Y b k y D 5 U V m 6 1 N H C 7 T D c e v X R T k N 8 W U 9 0 X 1 M 0 P f w a S n u E s e f r m F x S J p s K k u 2 N N O X S k M Y f u d y Y O + 8 F 1 0 R h M I Q K i o z 1 2 C T E D R M d / z 3 2 9 e I A z 5 S 9 / / p q a m h 7 K K k 2 X L 1 2 h 0 y f P 6 r M T A 9 o Z q 8 + m C s x / 2 r J F T R u Z q E a k 3 n C V / F e p l O M f 5 4 M D v X w U v / 7 f Z H G d u N W o f 4 p z 4 C q o p 4 G B y U / X S A d v l Q f p 8 p E / U v W m 3 + k S C 4 h D k 5 V Q 0 w B i 3 7 C A Z F u f h 1 r 7 s i R c J / 7 i J x b g G I G 3 0 H g P D c w Y F 3 D p 4 h X q 7 O y k 9 3 b u o N b W V l q x o i H h N P j j x 0 5 Q Z V U V P e 9 4 T m 9 v 2 y q b T U f j m 6 + / p d y c X G r p H K Z f f f 4 + l Z c n X g / j / P l L t H X r J u k / G S Q a f w J Q Z + M S J Y H V q T A O h W g X j E M h P y b i D o 3 S 2 r X J l m l 7 M + F I Q o 3 n 1 n N / g C u A C R W 5 s p F 6 u k 0 3 h o f 6 W R s l j m u b C r C D f C D o m p B U R 4 8 c o 4 + 4 b 4 e Q H 6 x P g R C n k y d O 0 S / + 7 u f 6 i s k B C 1 z K v K v h E Y k q v 3 L 5 K n W / 7 K H 3 P 9 w p J D 7 b n E 0 7 l v g j y H v y x G n Z H + v 0 q b O y 7 q A V E m X d / M S E C j G Z s E S 2 W u r N B M g G N a n 8 I B T W V A y M 0 e a N z i N U F u L V n P a P O a R I F M W e v w a Z g L 8 W m Q C Q K R W A T G d P n 6 M n L U 8 l j h A a A + 7 9 q Q K R G P B m L l i g V q 5 9 + 5 2 t 9 O l n e 6 m 3 V 0 1 n 2 b R Q j c G B T L j n C G H 6 g M k G l z w 2 q I 4 X X 5 h M O + E 9 l F l n C f 8 J l 3 G C q z g / b q t x 5 / x z p F M C 9 z 3 T g K h 0 m L A Y j E W g L l L E D 2 J M B x o E W L R k E d X r 3 T T Q P / r i F z + T / F S B h f x V a j W H h Q s X S h 8 K e 2 O d 0 n O x Y H I i c B Z A 4 1 + + f L n k 7 e g f S f 6 A U P x B B U p G l + k 8 C / I q q 8 4 5 D Y 7 c f U N u u H q U Z Q w Q + 4 e x J Z h g i L m D B h g c H B J P I 9 z o m H T 4 u L m F 8 8 r p g S j 0 R N E O 6 Q K h R + e b 1 N r o f b a F J 2 H S A e 8 v i 9 3 / K r o / B z S / d N P F J 4 m D g G O I I 5 o o M p W a l f O c j a p 3 J 4 g j N Z Q g g / g 0 x 9 s t W q j j 2 T N y Z 1 k d + 0 c P H 8 k k P z S w e f P m y q p C B o 3 3 1 W L + U w X e + 5 s L X f R u v R p M d b v U j U U 5 d n x P F V i E p b l 7 Y o L D l F O E s Y T / x D m e u j n 7 n w F H 9 q H k p m c Q F t e W S A B u b U 1 N R A w f + j M 9 3 T 1 x o y K 6 J z n w G g 3 s / v H F d m v V 3 O I 8 N G a 1 u V t + g q 1 8 4 u H O s w n I J H X G 7 y 3 Z S O K Y Y 0 u 4 b D x k q 3 H n / H O u h s o g F O n N 3 e I B / a l 4 5 t W e T 9 Q e U V P F 1 u 1 q D h h w r U 0 N Q B 9 p 9 F J d X W S M Y j K k M t d L f q F i k 5 A m O p V / k r c I 5 k Q 4 s g + l + 9 A Z g Y I J p n V g z 6 X o y Y H Y C g e R 7 t O B q j L s 1 4 Q l v Q L U 9 c p y Z 8 d x 3 s V F S m S K 0 U I 4 N q L L 9 P C H / Z p 4 d f + m i y M 1 1 M 4 l z l 8 d x 2 B o D D W R H H Y N 9 a i 5 O e 5 A 7 G S A / t n N m z d l + g U c H G 6 I 2 0 M e F s z a T T Q P y + D 4 s V M 6 l w J s B O I / m j R a D J m Q y u p V + j o H w p F 9 K A r F 2 3 X d u U B Q b j Q e P l T 7 4 6 o J i 2 r 2 L x p Z T Y I d F S e D M 3 c H a N 2 6 t f T O t i 2 6 R G F 1 T U A m S W I e 1 p 0 7 d + M 2 b u z 4 H q h J 3 e z E O w h p Y k S T K e Z 4 d h z q b w a 4 k R F Z Y I t 0 c T S u t n p k u 0 w A Y U Y Y / 1 m 2 b K k 0 L G V L K G C c K p 3 J f x M h 1 H N b 3 P H G 6 b F t k Z 8 K v C G a V 2 J 5 2 N a s W S 2 h Q s 2 P I g O B r 7 W m E X K l 2 B Q m S l g i N J I l E k 7 G 4 k Q 4 s g / l G x u T x r V r e Q o T 2 R y C E w + y i d u W j E f 1 9 K g o B Z h 6 d k 8 b i D a d G H G V S o T E q V N n 5 B j O k e 1 L r M + 4 + 8 x N t 9 v d Q r g K 2 2 T G e 8 9 T G / + y t I 6 d T C F Z n c o s T G r K F L k g V l m 8 u n / T h T V U n N I 3 X L K 4 g u M N a u K s k 3 G 0 0 S t 9 l 7 l 6 i T I 7 4 D g Y 0 R E T 0 4 W B k S C 9 7 O 6 m f f u s 7 U r t W F 0 T p L X z 1 Q x k T G 5 8 q L V U x 6 t U D B s m h B C G x X j w D F l A H C E N l n 4 z x + q c d Q w N F V v 3 b 7 q I w 8 x p g h A Z m A V 4 g k c E l e K k w 3 G + r U y m k f f 0 9 t K P P z b K t H d 4 9 d B A p 3 s H x J z i u V R V W a m P J s a y p U v o f m u K G 8 f B z J M U R F I E E d G a C V p K m X b I I 8 X 5 y G u j 6 9 0 J 4 s g + F N / t s N 2 P S l n F T 1 I F / C T n 4 0 J 7 m W w L g y k Y 0 A z w 6 k 1 X m J E d R V X p L 9 f V P p T a e h P S b R J R B D I k s o i l C a T z I J U Q T K d c K O / j N D i z D y X 3 O i R 9 K W i r 2 p L U N 0 t z A j C d 4 c r l a + I I a G l p U f J Y p Z c u X t Z X T R 1 Y G y 8 Z T j 2 M H W O q L J y g o T N J R A y d b C S R v B F D J C 1 Y 3 A b f B y v K I l 9 a U h C 3 7 t 9 0 c Z 2 5 1 4 x f 7 i g U 5 G b T m g U V N D g w I E 8 9 k O r 4 Q + X 9 w l M v E 5 B o f l R 7 R w f N r 4 2 d J 4 T f H S + i I h k w g / g v Z z r p V + + n v m H 3 q x E X X X 6 S 2 M N n 7 r 9 o H y G L W n L Z k E X N g e J j T g O S x 6 R C t c g l R M 2 H G q W d 7 6 2 i v L z E 0 0 D e V D i y D z U 8 6 u c b 7 y M X f / u g K z d m U Z N M Q K I I B M T 7 Y Y K h g V n c / + u v v q H D B 3 + g 1 t Y 2 O U 4 F W C 5 5 3 X K 1 + E u q U 6 u S k c k C k w q E 0 l p I k c t o K 1 U e 7 j f Z x G g q S D 6 T K V 7 d v + n i S J M P g p t / p b 2 Y C v g h B h f 6 T A G 0 E P a m a n 7 8 m E 6 f P k t n T p + T 8 i 9 + 8 X P 6 Z O / H c l / S w e L K A O 2 / 3 E t u J h d i + K Y G o 5 2 4 f k A Y O 3 H i k M i Y e 0 b E 7 G N m y 2 + I U + d O E G c 6 J R g w 8 z Y s w P K / r K X Y h D B I 1 + x 5 k 3 G z I 7 4 2 q K 2 Z R 0 s W L 6 a d O 3 e E t y s 1 w A K d q e C P h x p p 2 O c S 7 T 6 n L F e 2 Q N 3 T M P G 4 3 j u L I 1 f R t Q N E A q n s / a M w m X R e y B M + V t p I z E G b o M y p Y E J F U c w h A t O h w K t u / E A g T 0 o z D e t r 0 x / I T W W R f 2 j 0 L 3 Y 3 U L 5 X a Z Q t y / L p 3 e 3 b Z H Y w 9 o g 6 d / G m l M d D v i e 5 B j T a J 0 y q K D K F z + t j S y x C u W T L g d g 6 d 4 I 4 s g 8 F u d n 6 i h u G G o s S p Z R B m s k A O 1 q k i y L b h g G J g C E H N 8 W S F b O D Z b 2 I B Z t 1 S S w Q 7 t X d r r Y E j U C 4 b 6 T G l Y Q k K O N U y K V l P A T S K A I p U t m 0 F D x 8 w Q D t 3 b c 9 b p 0 7 Q R z b h 4 L 4 f K N c S S H y j 6 P A Q u S R c 3 G j L f 2 x J 7 N 3 F Z B s j X F E X s T D 2 T P n a G 1 t r F m H s C d s H I c I 9 c r 5 K 3 S p A c i k y W M E B N J 5 u y Z S x x a p w i m T S R 0 H y Q 1 v i a 2 e n S T O / e Y s J m J i c D T q S Z 6 B 2 i p V o G F j g R e Y d Q e / P 0 R n T p + V j d s A 4 7 x B A C 5 i B i + 2 x P b R s L 0 N 3 O l / + u a 4 z N r F e u v H j 5 + U v h Y 2 o Y u 3 T S g + U 7 S S j U Q i t j I Q R a X W c V g M m a C h O I 2 u Z y d J + j b F G 4 R A U C 1 r t a Q S + w n B 9 M O P m t n A Q w Y L v M C s 2 7 B p g y x 8 i Q D Y F y + 6 q L 2 9 X T Q Q J i d i 1 / v B R 7 E b C C A i 4 z 9 O P K U v P 9 9 F b 7 1 V J + u t 7 9 o V f / c R Q M i k S S J E A Y k 4 f e e t U S F J Q h I Z Y R K B 6 E I q N v d y c 6 Y / I u R v C U c T q u n l C D c g N 1 d M b E c 5 E 6 i 1 a t 7 U v F 3 Y x 8 p g z p x q q q u r o x 3 v b a e u l y 9 l K x z Z K c K G l 1 z + z r a t V F F t 7 d 6 Y D J a Z p 0 h l i P P B s h E a G l P n V J k h k C G V K l c k w r E a 6 E X 6 k 0 / f 0 + / u T D h + F 3 g M 8 O I J B / M i A j j p Y C w s D 1 J t a f q E w o b V B o m m y V d X V d G t W 3 e o P m p 3 + j H d 5 9 q 0 y E s X J w h x M m Q S k 8 4 I H 6 + b P y Z k u d 6 q H n Q R B B K N Z C e S I Z O O p u A 0 u n 6 d J o 7 u Q 0 F g 4 o B Q a + e p i I F M M f s a 5 k x O O 5 X Y n B L J s G 7 d G l l 6 2 e D g 9 4 f F o Y F B 4 y e N 1 2 n F 2 o 1 C m r g A m W D a a R I Z 0 t R X + 6 j Y C 0 0 z T h X 5 f i m 3 n 4 e m s r Q V i x D J I p M 3 G w Z T b B 0 7 S R x t 8 g G P + g L i s c q l f q k 8 O z K E W 2 k B r u 9 U 0 T 8 w Q J 2 d L y S / 9 9 N P Z G 8 n 7 N P L z y g q y f f E f T h d e e q J c D 4 o o o x T S W 6 A 5 h S B R O P k D 4 x T V 7 + K Z r G T S U V B K C L J Z g E 6 V e a e n 3 7 2 R e x G c 0 6 D o 9 3 m R o J s N s A L h T T S 9 M M F M w v 2 H R S T 4 f y 5 i 9 T 0 4 w N q G 6 u l y 0 8 8 s p M 7 g M a / Y e M G 6 u n B d j I W o K 1 e 9 L u o Z 9 D q G 0 H g f N i 5 d I T W 1 Y z x / V e E O f W A S W f I o 0 U 0 E d e P 0 U h W q g T j T 9 H 1 6 k R x 7 M C u X b p H l d m n n n y R p p I T t d R E O 3 E k g z e F Q G G 4 w 9 / d / g 5 t 2 b q J t t Q F q K G 8 l 8 6 d O C S k g Q l 9 g M 2 / 6 K 1 O n / R m 0 Y 0 2 N U x h B F o n x 6 3 6 r 0 r z Y B k y i 0 h C P N N n k v N a J K 8 0 k 5 h 7 A W i n X X H r 1 m n i + D 4 U Z J g f b l h X b u 2 8 k X C F W c A 1 z s J Y Q H 1 n m G T p Q r b 4 S d T 3 Y R y 7 M y L u c D s w t r R 3 7 y d h E 2 8 f m 3 8 G M N 0 O 3 8 + m p u e K T J a Z x / d Y i K R J w 2 m Q y y 6 2 G N L Z y B O R t 7 S S I R P K 1 C Y E V p 0 6 V R z f h z I I h l y U E x p S l Q T h y j N w m p b K 8 S h C F B c V y Y 7 v W P c B J h h W k X 3 d 3 y 9 E G x o a k j z I g w Z s g O 1 p s P n a h Q u X Z A m y / / O / / 0 2 m 1 O O a z q 4 + 2 r 0 m / v L K 8 f b f P d q Y T T f a P Y p E Y Q c E p 5 p I 0 E 5 i G f C 9 F s 3 E M j w K k x B l m l Q Q u Q b 1 o q / X d Y S 5 U K i v s p L p W b T z T Y D r w o O n i R 9 n T s P Q C D X 3 F l K W J 5 u w Y C M E b M K T N 9 l T + 0 0 D n A I f 1 a d n 9 m E m b z 6 T a e m y J b L z I D Z j + 3 D X + 9 K A z X I B y X D w w G H Z P M 3 g R J O H f K z 5 w w 4 I T S J D L u Q X l v q p r g w r U C n y 3 O t w U e f r k C a N I h E s B 5 B H N l X T g q E O b K q m d i s c p d / + / j P 9 q c 4 H 9 6 E y 5 x 9 m T W O L S Z g R x q Q w T g o n u d O 5 r V J L T y w J j i R Z 9 r i 3 t 1 c 2 R c v L z R W N D D I B I N O x I 8 c l n w z 1 9 W q v J 4 T 4 w c Q b C 1 g R E E r b 2 E Q T p q 4 M Y 4 D o N y n N A z I p I i k y G W 1 k r A a k I J g h F n Y s L C 8 r s t W g 8 / 9 l j M k H 9 F O + m B v 2 C j Q V 7 C Q N B T z s i i X U n i T O C v u Y U j R 2 7 9 l F + 7 8 7 o I / i o 0 7 3 q 4 4 1 K h N P E Q n 3 z q T W G B L O w b t n i I S y O x 3 o O / E x r h E i Q d T 9 R z 1 I X Y i 2 0 p p K P / j 2 / v R D + d x M Q U Y R C l i / Q J O J K 8 t O K j Q C p y H e I i m J U F h Y p H P x 8 d P P 9 t H 3 C U h 1 l D U Y d j E E e d 5 + y y f E Q N 5 4 7 6 K 1 l C s U J I / L I h O 0 1 M t + r Z 2 0 G L K Z + 6 8 2 q E a 9 q L q B z J 1 j L Z 6 Z K c i I c S i 7 j H q h p X T l S W X a 8 l z 5 T s J Y 4 s m x M S g q K d K 5 x H j n 3 b f p + v X I y Y N Y i n n X 7 g / C Z M n P x n 1 S R D J l k g d R p C x I 7 y 6 G d j K m 3 j i d e e R W p N H n M d 6 k n B D 6 3 o f J p D e o l o e d n / b s 2 x m 3 D p 0 s G d W H M v 9 W L 8 + X C l N P Q k 0 m E d U w S K 9 9 4 A R M t F 0 M G n x b W 5 u s 3 z c R K i o q K M u d J S v Q N v 7 Y R M 3 N L b I d q C G O 0 j i 2 f h M f G 4 + d p a W C N O r T Z A J 5 O A 3 4 F Z H M / Y U o s i G P + 6 / q w e o / + e g 3 v / v c V m O Z 8 y / j T D 5 A 9 r 5 j s 0 R V n h K z Z J V 6 U j r L B A w m 4 T / G n R Y s W E D Z E y y E i c a M q S 7 r 1 6 2 l 3 J w c W l 6 / j G p q 5 i o i 8 L 1 Q B B i n o z 8 i q B V l W k A K e 5 4 l i 3 C t u o + n H m B Q H a S J E k 0 e O 4 m M Y I q 7 1 5 t 5 K 1 U B G U k o Y H V D i Y S z m K c j O s T R l Y 7 G 4 Q h n R Z K v a J Y R S w b 8 R n j 7 s C 2 O 0 j J K U C Y N X k i j t A 8 I G o 9 I 6 h o l F x 9 n 0 c 2 2 L D r 9 U J l 6 4 e v l O n 4 / + 7 0 W U h l R h P r D P / x S f 7 P M Q 8 b 1 o e y y q q F Y K l R p J q W d l O m n y B Q m F T e m N x m D S T Z l i 9 7 d M B r o M 4 E s Z g A Y Y v o / p j w Q G K c j 9 9 1 0 B N p J y q M d E Z G k G R 4 L U t + g d R w m D 8 S Q y d x 3 I 5 h m w / K b 3 3 8 e t 6 4 y R T K y D 2 X + Z X v c b P q h g q M q V 1 d + u N O s 8 / B q v Y k a 6 1 K S x S V f 9 b 2 i 0 3 o 7 G u C H Q 0 f p y J H j T J K g r C m x f v 1 a K b f I p M g x N D Q s s 3 c v N G f R s U Z l 5 o U j H J h w d g K J y D l z z P d L 8 u b e W Z p J y s w 9 5 l Q 0 E w Z y W T N 5 3 C 4 1 T p b B / z L W 5 D P Y s L a a T T + L T G G b 3 q a x V P 9 B C Z 7 M Z j D Y C R h 4 3 S 9 b e A L 3 7 z f S n k 9 2 0 0 c f f S h u c J h 0 d i I p M q k 8 g m B z 8 / J o 6 P k t R Q 4 h i K W N 1 L W c h s + h j O + V P q f E 3 D 8 r F S 8 e 8 n 5 F J t N v g p M o k 0 0 9 g 4 w 2 + Y x s 3 j B H K t X Y 8 M a m x x N V N Q D d C M L m i k r R + N 5 U r W X Q + a K L F i 9 b I t + 1 o W G 5 p F a D t 4 u 9 H M u v s U m 8 a i X 5 i 1 c J W Y Q w 4 u r G e f x 2 f Q 9 w P 0 w Z J K y F 1 P n w + u R y P 5 U Y j S S p b 0 x M v X / 6 l 9 / G r Z t M k 4 z X U A Y N y 8 p U S F J Y b E 9 T N A 7 T U E R U A 5 M G x I 1 P t J a Q 6 z + P W M Z 9 P j g 0 J N / D C N z l V Z U V m k h a 4 p B K a Z 3 I 8 h N N W e p 3 G k 2 E P H 5 z O G 8 r 4 1 S 9 z t w j d c 8 i x S K W W v x / T I j 1 6 e c f y X e f C X B d a e 5 w g J t r e n D z V g e N + E L k 0 o G z W V k s b B Z l S T 6 L h f t c S F 2 s u D l 1 I U V w L X q a J o / H E F I 8 k e S x h E O V T j + 4 a n T t I I G 2 / H i F X / p M n u x s G u Z + 0 I e y I p F F M L u M 6 8 3 N O j s 7 q b q 6 i t r b O 2 j e v L l S d r x J h x j J d U j V Q y M i q l x S J l Q 4 1 Q T j F I R S J O M U Z O J U W Q A g k 0 W o y o p S + s W v 9 s l v m A m Y U Y Q C z l 9 s o Z A L R N K k C h O K U 5 A o n G p i C a F 0 C u J E E M u Q K Z J g B n G K N F A Y d d t x a K 7 l f P g s y K E L k O Z l h 2 j 7 Y p 8 Q Q Z 1 W p E k k I B U a + 4 3 r N 2 n d + n V 4 h U S S q / O a O M h L q o 4 V m R S R U A 7 t p W I k L V I p Q i k i i X Y C o Z h E Y l I L m X y U 4 / X Q f / 3 H X 8 n 3 n C l w X X k 8 s w g F n D 3 f z L 8 c x F H E U o J j I 4 p Q 0 E q S t 2 s q W M n I a 5 E 8 3 t S W S o I j l W W E M 7 a c c E R D 5 8 K J y e g c p y p R 6 e 7 6 M U U C P p Q r J B 8 p R j u Z P q B Z F v k k p q f L u V g i h V O W C M 0 k R O I 8 S G Q j V J h M x s y z k S n b k 0 X / 8 M + / k e 8 7 k 8 C E e q Z q a Y b h z N k H r K m Y P K K p s h W R N K l E O 5 k U Z A q b f J p Y W v i P S k E f S V G k K Y N z K s f A t T o b D 1 I D V j W g o R u o P I v 8 t 9 J d y 0 E q U w a C R E o 0 o f z B E J 1 5 C M 0 U n 0 h q r 1 v 7 + J M i U V g z R W k n S z O Z P i n M P M x v g n s 8 i / 7 x X / 5 e / Y A Z B t f V G U o o 4 O T p R r 4 D i l R h 0 R r K I p Y m k k k 1 i Y z w H 5 X G I 5 W U 6 a w g 4 s A G X Q V C E J 2 R h B t + T K o u + t A Q C m X h c q O J d J k m D 7 S S R S J V r v p K q i w 8 i V D y I I 0 i l C K X 3 d Q D g X Q K A u l U k U m Z e x j 7 + 8 d / / i 2 + 7 Y z E j C Y U c O L U f a W p j P l n 0 1 T K 9 N O p I Z P k F X l M G S A p y k A a + a / J Y 8 7 L X w 1 z Y L v z V h b E M D m V N 6 n k m B D A B 8 u i C G U T a K c r T 9 0 0 h K g k T S p F I k 4 N q S Q F Y W y p J p C l o U A e L U I s 3 W 8 K O y G 0 d o K Z x 2 T y Z n t m N J k A 1 9 W W m U 0 o 4 P j x u 0 I q k A e O C i u N N v 0 M m a J T Y Z B K Q S V J k Q 3 T i q G u S Q h N G C t r q g V k s K U g A 6 7 g / 5 s W + O h q q 3 E w K J H z I o Z I 9 j x I A y 2 m y B N B J F 0 W J p E t H y a S 0 U 5 C J t Z I f m P u + W T z g f / 2 3 3 + N L z q j w Y R 6 L t U 1 0 3 H x Q i M N D G H f X m g q o 7 G U p l L E A n l s J q A Q S a X 8 R x / r P N 4 Q e S R h I p n j + L A q Q Z F F 5 V T e p J J j Y q i U / 4 b z u l y n S k A Y W 1 7 M Q B u J U K 5 J Y w g l J N L a K E y s C E J p E R N P E Q k R E L W 1 8 + j z L / f i C 8 5 4 z B L K B g x 8 H j 1 2 S 5 E K p p 6 t T 2 V 3 p 4 c J J X k Q S a e a P E I s H A l 7 d B n + x A B l k b d f j r i x G 6 D h 6 w y o I x d I D u W 6 L J y P E B u h D I G E W I o 8 U m Y j k h X H Z 5 F J D f Y q E o W j 9 U E m r Z X 4 R f T L 3 3 x O l V W R a / j N Z L i u z R I q B g c P X e U 7 Y x F K k c k i l j I B m S J 2 c o E 9 S P E v n G c g j w R H K q s R c c C w V Y M m j c r r X E S K C / i v F r n a d q w E J N F p + F j l F Y E M s T S R h D w m R R k I p A k V 9 u Y p Q o F M H o + b / v l / / Q H f a B Y 2 u K 4 9 m S V U P B w 8 c I n G y U 4 m E I y P x Y E B Y t n I J H l F J C E T 6 I M U x 3 g z k x o S 6 c T K 2 K p A Z 5 k C O i 8 5 T t Q J Q x g p R 6 q P Y 8 V O J J M a E o E 4 O M + p k E c T K U y m K D M v T C S 1 K C X W / p v t L 8 U H E 6 p T 1 d Q s Y o A p E A c P X h Z S K W J B Y 4 F M k a R S e w J F k c r k Q R r h D Y 5 V O j F A A J 0 N 5 w 1 5 p E T n c U K l M U S y 9 Z l M P k w i p G E S R Z H J a C U t y M P E Q x w k I t j / 6 V 9 / J + v I z y I + Z g m V A v Z / e 4 a C I T g k L I 0 l Z p 9 O L b M v P q l i y I R y l Y u B q g x h j c o J a S S n 8 v L f 5 F V q F 2 a K p K K J U K Z J F K 2 d F K l s R O L U 7 s W z m 3 p 4 T y y V / A 8 z 3 C W e C l z X Z w m V G v g u f f X 1 K b 5 j y u y z E 0 q 0 l Z C J x R Z I q 4 j E q S G Q L Z 0 Q I I P O q j z I g i x K F X k U g a y 8 E k 2 k M I k 4 D / L w s U U i 5 H W q y Q Q C I S 8 7 Z D C R 4 L 1 D G b b H + R / / 8 / f 6 9 8 x i I r i u P 3 0 R r r d Z T I z B g S E 6 f O g S M Y u Y P K y t N L m M p s J 4 F f + R P B q h U A i p b p D h h i n n 4 k M q h I l g I M Q R E s k B c q o M + Q i J J B P y Q i J D L k 2 i c D 6 s m R S Z 7 N o J T o f f / u F L K i k t k u 8 w i 9 Q w S 6 h J 4 s K 5 G 9 T e 3 s 3 k g c b S 2 g o k E m J Z h O I C f Z y M U N H U Y l K o x J Z H a k h k H V s E s u X 1 s T H x h E A I K Z I 8 i G P I Z T k f j I Y C k e o b l t G u j 3 f g U 2 e R J m Y J N U X c u / 2 A 7 t 5 7 r I m j t Z X k W e K a f 5 L j P x a J 1 D F n d E 2 A K G E I c U z K O f w P 5 / l v m E S c g j D 6 O K y J N K l A H p P a z T w Q C i S D o 2 H 3 x z t p W f 1 i + d h Z T A 6 u G 6 2 z h J o O I H 7 u 3 / / v 9 z S O V Q W E T G a a h y I U U j n W 5 D E k A + S v j W D M C N B F A w Q x q S Y R j i R v C M Q S T S Y 7 q c J k 0 q a d J h W 8 d u g j / d O / / r 3 0 A 2 c x V R D 9 f 7 L F C E X / U O s O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 N a m e = " 1 .   r � t e g "   G u i d = " f f 7 2 4 f e 7 - f 6 e 0 - 4 8 b 1 - 9 4 a a - 2 1 3 4 e a c 9 b 9 5 9 "   R e v = " 1 "   R e v G u i d = " 2 0 1 e 0 6 a 7 - 7 9 4 e - 4 1 1 e - b c f 1 - 9 1 6 0 4 1 b d 6 8 8 9 " 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37224F35-4D3B-458D-90FF-2E1726106912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AEEA7FCA-6D82-49F1-9B89-4AF53AA65EDF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szabászat</vt:lpstr>
      <vt:lpstr>nesting</vt:lpstr>
      <vt:lpstr>szabászat!Nyomtatási_cím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Optimum Term Kft</dc:creator>
  <cp:lastModifiedBy>Süli Tekla</cp:lastModifiedBy>
  <cp:lastPrinted>2021-02-21T19:13:04Z</cp:lastPrinted>
  <dcterms:created xsi:type="dcterms:W3CDTF">2018-03-26T05:32:00Z</dcterms:created>
  <dcterms:modified xsi:type="dcterms:W3CDTF">2021-03-01T11:24:08Z</dcterms:modified>
</cp:coreProperties>
</file>